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ibrahim-an\Downloads\"/>
    </mc:Choice>
  </mc:AlternateContent>
  <xr:revisionPtr revIDLastSave="0" documentId="13_ncr:1_{3C7929A1-F645-4982-A3BA-B9188CAA57FF}" xr6:coauthVersionLast="47" xr6:coauthVersionMax="47" xr10:uidLastSave="{00000000-0000-0000-0000-000000000000}"/>
  <workbookProtection workbookAlgorithmName="SHA-512" workbookHashValue="SImHVKtuOCmsjs+yq5Atj82Y9rbeYPH1CtaJqIOm38j3OaYe0c4KJ8OvJ2Pv4D1fGKaDnbOl07LA72zMrS0mgw==" workbookSaltValue="THOpOgiN0Z449hWwlCjVcw==" workbookSpinCount="100000" lockStructure="1"/>
  <bookViews>
    <workbookView xWindow="-120" yWindow="-120" windowWidth="29040" windowHeight="15840" xr2:uid="{AE9C515F-B5C3-4173-9338-C3E90E11A81B}"/>
  </bookViews>
  <sheets>
    <sheet name="Cover " sheetId="1" r:id="rId1"/>
    <sheet name="Disclaimer" sheetId="2" r:id="rId2"/>
    <sheet name="Content" sheetId="3" r:id="rId3"/>
    <sheet name="Environmental KPIs &gt;&gt;&gt;" sheetId="4" r:id="rId4"/>
    <sheet name="1. Energy" sheetId="5" r:id="rId5"/>
    <sheet name="2. GHG EMISSIONS" sheetId="17" r:id="rId6"/>
    <sheet name="3. WATER, AND MATERIAL" sheetId="7" r:id="rId7"/>
    <sheet name="4. ENVIRONMENTAL TRAINING" sheetId="10" r:id="rId8"/>
    <sheet name="Social KPIs &gt;&gt;&gt;" sheetId="8" r:id="rId9"/>
    <sheet name="5. OUR PEOPLE" sheetId="9" r:id="rId10"/>
    <sheet name="6. OUR COMMUNITY" sheetId="11" r:id="rId11"/>
    <sheet name="7. SUPPLIERS SOCIAL IMPACT" sheetId="12" r:id="rId12"/>
    <sheet name="8. OUR CUSTOMERS" sheetId="15" r:id="rId13"/>
    <sheet name="Governance KPIs &gt;&gt;&gt;" sheetId="13" r:id="rId14"/>
    <sheet name="9. GOVERNANCE STRUCTURE" sheetId="14" r:id="rId15"/>
    <sheet name="10. ETHICS AND DATA PRIVACY" sheetId="16"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0" l="1"/>
  <c r="E53" i="10"/>
  <c r="D19" i="10"/>
  <c r="E19" i="10"/>
  <c r="C194" i="17"/>
  <c r="D194" i="17"/>
  <c r="C189" i="17"/>
  <c r="D189" i="17"/>
  <c r="C186" i="17"/>
  <c r="D186" i="17"/>
  <c r="C185" i="17"/>
  <c r="D185" i="17"/>
  <c r="C87" i="17"/>
  <c r="D87" i="17"/>
  <c r="C70" i="17"/>
  <c r="D70" i="17"/>
  <c r="C65" i="17"/>
  <c r="D65" i="17"/>
  <c r="C62" i="17"/>
  <c r="D62" i="17"/>
  <c r="C61" i="17"/>
  <c r="D61" i="17"/>
  <c r="C36" i="17"/>
  <c r="D36" i="17"/>
  <c r="C19" i="17"/>
  <c r="D19" i="17"/>
  <c r="E201" i="17" l="1"/>
  <c r="E202" i="17"/>
  <c r="E203" i="17"/>
  <c r="E204" i="17"/>
  <c r="E205" i="17"/>
  <c r="E206" i="17"/>
  <c r="E207" i="17"/>
  <c r="E208" i="17"/>
  <c r="E209" i="17"/>
  <c r="E210" i="17"/>
  <c r="E211" i="17"/>
  <c r="E212" i="17"/>
  <c r="E200" i="17"/>
  <c r="E188" i="17"/>
  <c r="E183" i="17"/>
  <c r="E175" i="17"/>
  <c r="E174" i="17"/>
  <c r="E173" i="17"/>
  <c r="E172" i="17"/>
  <c r="E171" i="17"/>
  <c r="E170" i="17"/>
  <c r="E169" i="17"/>
  <c r="E168" i="17"/>
  <c r="E186" i="17" s="1"/>
  <c r="E167" i="17"/>
  <c r="E185" i="17" s="1"/>
  <c r="E166" i="17"/>
  <c r="E184" i="17" s="1"/>
  <c r="E165" i="17"/>
  <c r="E164" i="17"/>
  <c r="E176" i="17" s="1"/>
  <c r="E159" i="17"/>
  <c r="E142" i="17"/>
  <c r="E125" i="17"/>
  <c r="E106" i="17"/>
  <c r="E87" i="17"/>
  <c r="E69" i="17"/>
  <c r="E193" i="17" s="1"/>
  <c r="E68" i="17"/>
  <c r="E192" i="17" s="1"/>
  <c r="E67" i="17"/>
  <c r="E191" i="17" s="1"/>
  <c r="E66" i="17"/>
  <c r="E190" i="17" s="1"/>
  <c r="E65" i="17"/>
  <c r="E189" i="17" s="1"/>
  <c r="E64" i="17"/>
  <c r="E63" i="17"/>
  <c r="E187" i="17" s="1"/>
  <c r="E62" i="17"/>
  <c r="E61" i="17"/>
  <c r="E60" i="17"/>
  <c r="E59" i="17"/>
  <c r="E58" i="17"/>
  <c r="E182" i="17" s="1"/>
  <c r="E53" i="17"/>
  <c r="E36" i="17"/>
  <c r="E19" i="17"/>
  <c r="E124" i="9"/>
  <c r="D274" i="9"/>
  <c r="E274" i="9"/>
  <c r="C274" i="9"/>
  <c r="E70" i="7"/>
  <c r="D14" i="11"/>
  <c r="E17" i="11"/>
  <c r="E13" i="11"/>
  <c r="E12" i="11"/>
  <c r="E10" i="11"/>
  <c r="D10" i="11"/>
  <c r="E14" i="11"/>
  <c r="E11" i="11"/>
  <c r="D11" i="11"/>
  <c r="C11" i="11"/>
  <c r="E194" i="17" l="1"/>
  <c r="E70" i="17"/>
</calcChain>
</file>

<file path=xl/sharedStrings.xml><?xml version="1.0" encoding="utf-8"?>
<sst xmlns="http://schemas.openxmlformats.org/spreadsheetml/2006/main" count="2318" uniqueCount="597">
  <si>
    <t>Arab Bank plc</t>
  </si>
  <si>
    <t>Environmental, Social, and Governance (ESG) Data Pack</t>
  </si>
  <si>
    <t>FY 2024</t>
  </si>
  <si>
    <t>Web: Arabbank.com</t>
  </si>
  <si>
    <t>Forward-looking statements</t>
  </si>
  <si>
    <t>This document includes forward-looking statements based on current beliefs and expectations about future events. Forward-looking statements include projections and estimates. Forward-looking statements are not guarantees of future performance, results or occurrences and are subject to inherent risks, uncertainties and assumptions about Arab Bank plc investments, developments, banking industry trends, changes in political, social and/or economic conditions globally, in particular energy prices, technological innovations, climate-related events and other unforeseen events or conditions.
Those events are uncertain; their outcome may differ from current expectations which may in turn significantly affect expected results. Actual results may differ materially from those projected or implied in these forward-looking statements. Any forward-looking statement contained in this report speaks as of the date of this report. Arab Bank plc undertakes no obligation to publicly revise or update any forward-looking statements in light of new information or future events.
The information contained in this document as it relates to parties other than Arab Bank plc or derived from external sources has not been independently verified and no representation or warranty expressed or implied is made as to, and no reliance should be placed on, the fairness, accuracy, completeness or correctness of the information or opinions contained herein.
Neither Arab Bank plc nor its representatives shall have any liability whatsoever for any loss however arising from any use of this report or its contents or otherwise arising in connection with this report. Arab Bank plc, its affiliates and its representatives expressly disclaim any liability and responsibility for any decisions or actions which you may take and for any damage or losses you may suffer from your use of or reliance on this report.
You are advised to exercise your own independent judgment (with the advice of your professional advisers as necessary) with respect to the risks and consequences of any matter contained in this document.</t>
  </si>
  <si>
    <t>Basis for Preparation and Caution Regarding Data Limitation</t>
  </si>
  <si>
    <t xml:space="preserve">1. information in this document is unaudited unless otherwise stated; </t>
  </si>
  <si>
    <t xml:space="preserve">2. all information, positions and statements set out in this document are subject to change without notice; </t>
  </si>
  <si>
    <t xml:space="preserve">3. the information included in this document does not constitute any investment, accounting, legal, regulatory, or tax advice;   </t>
  </si>
  <si>
    <t xml:space="preserve">4. the information included in this document may have been prepared using models, methodologies and data that which are subject to certain limitations and may be subject to abjustment that is beyond our control; </t>
  </si>
  <si>
    <t xml:space="preserve">5. the data contained in this document represent available data and estimates at the relevant time;  </t>
  </si>
  <si>
    <t xml:space="preserve">6. further development of reporting, standards or other principles could impact the information included in this document or any metrics, data and targets included in this document; </t>
  </si>
  <si>
    <t>Table of Content</t>
  </si>
  <si>
    <t>Energy Data</t>
  </si>
  <si>
    <t>Gasoline consumption</t>
  </si>
  <si>
    <t>Litre</t>
  </si>
  <si>
    <t>Algeria</t>
  </si>
  <si>
    <t>Bahrain</t>
  </si>
  <si>
    <t>China</t>
  </si>
  <si>
    <t>Egypt</t>
  </si>
  <si>
    <t>Jordan</t>
  </si>
  <si>
    <t>Lebanon</t>
  </si>
  <si>
    <t>Morocco</t>
  </si>
  <si>
    <t>Palestine</t>
  </si>
  <si>
    <t xml:space="preserve">Qatar </t>
  </si>
  <si>
    <t>Singapore</t>
  </si>
  <si>
    <t>UAE</t>
  </si>
  <si>
    <t>Yemen</t>
  </si>
  <si>
    <t>Total Arab Bank plc</t>
  </si>
  <si>
    <t>Diesel consumption</t>
  </si>
  <si>
    <t>Heating diesel and standby electricity generators</t>
  </si>
  <si>
    <r>
      <t>2022</t>
    </r>
    <r>
      <rPr>
        <b/>
        <vertAlign val="superscript"/>
        <sz val="8"/>
        <color theme="1"/>
        <rFont val="Arial"/>
        <family val="2"/>
      </rPr>
      <t>(1)</t>
    </r>
  </si>
  <si>
    <r>
      <t>2023</t>
    </r>
    <r>
      <rPr>
        <b/>
        <vertAlign val="superscript"/>
        <sz val="8"/>
        <color theme="1"/>
        <rFont val="Arial"/>
        <family val="2"/>
      </rPr>
      <t>(1)</t>
    </r>
  </si>
  <si>
    <t>kWh</t>
  </si>
  <si>
    <t>Total electricity consumption from conventional hydrocarbon resources</t>
  </si>
  <si>
    <t>Total electricity consumption from renewable resources</t>
  </si>
  <si>
    <t>Environmental KPIs</t>
  </si>
  <si>
    <t>Social KPIs</t>
  </si>
  <si>
    <t>Governance KPIs</t>
  </si>
  <si>
    <t>1. ENERGY</t>
  </si>
  <si>
    <t>2. GHG EMISSIONS</t>
  </si>
  <si>
    <t>5. OUR PEOPLE</t>
  </si>
  <si>
    <t>6. OUR COMMUNITY</t>
  </si>
  <si>
    <t>7. SUPPLIERS SOCIAL IMPACT</t>
  </si>
  <si>
    <t>8. OUR CUSTOMERS</t>
  </si>
  <si>
    <t xml:space="preserve">9. GOVERNANCE STRUCTURE AND COMPOSITION  </t>
  </si>
  <si>
    <t>%</t>
  </si>
  <si>
    <t>Percentage of electricity generated from renewable resources</t>
  </si>
  <si>
    <t>Total energy consumption within the bank (direct and indirect)</t>
  </si>
  <si>
    <t>GJ</t>
  </si>
  <si>
    <t>Energy intensity (total energy consumption within the bank per full-time employee)</t>
  </si>
  <si>
    <t>GJ/employee</t>
  </si>
  <si>
    <t>Water consumption</t>
  </si>
  <si>
    <r>
      <t>m</t>
    </r>
    <r>
      <rPr>
        <b/>
        <vertAlign val="superscript"/>
        <sz val="8"/>
        <color theme="1"/>
        <rFont val="Arial"/>
        <family val="2"/>
      </rPr>
      <t>3</t>
    </r>
  </si>
  <si>
    <t>Footnotes</t>
  </si>
  <si>
    <t>(1) Data represent performance for Jordan, Palestine, and Egypt</t>
  </si>
  <si>
    <t>Water discharge</t>
  </si>
  <si>
    <t>Water intensity</t>
  </si>
  <si>
    <t>Paper consumption</t>
  </si>
  <si>
    <t>Tons</t>
  </si>
  <si>
    <t>Paper recycled</t>
  </si>
  <si>
    <t>Water and Material</t>
  </si>
  <si>
    <t>3. WATER AND MATERIAL</t>
  </si>
  <si>
    <t>4. ENVIRONMENTAL TRAINING</t>
  </si>
  <si>
    <t>Environmental Training</t>
  </si>
  <si>
    <t>Number</t>
  </si>
  <si>
    <t>Percentage of employees who took environmental related training from total employees</t>
  </si>
  <si>
    <t>Number of employees who took environmental related training</t>
  </si>
  <si>
    <t>Total hours of environmental related training provided for employees</t>
  </si>
  <si>
    <t>Hours</t>
  </si>
  <si>
    <r>
      <t>m</t>
    </r>
    <r>
      <rPr>
        <b/>
        <vertAlign val="superscript"/>
        <sz val="8"/>
        <color theme="1"/>
        <rFont val="Arial"/>
        <family val="2"/>
      </rPr>
      <t>3</t>
    </r>
    <r>
      <rPr>
        <b/>
        <sz val="8"/>
        <color theme="1"/>
        <rFont val="Arial"/>
        <family val="2"/>
      </rPr>
      <t>/employee</t>
    </r>
  </si>
  <si>
    <t>Diversity and Inclusion</t>
  </si>
  <si>
    <t>Total number of employees (full-time and part-time)</t>
  </si>
  <si>
    <t>Algeria - females</t>
  </si>
  <si>
    <t>Bahrain - females</t>
  </si>
  <si>
    <t>China - females</t>
  </si>
  <si>
    <t>Egypt - females</t>
  </si>
  <si>
    <t>Jordan - females</t>
  </si>
  <si>
    <t>Lebanon - females</t>
  </si>
  <si>
    <t>Morocco - females</t>
  </si>
  <si>
    <t>Palestine - females</t>
  </si>
  <si>
    <t>Qatar - females</t>
  </si>
  <si>
    <t>Singapore - females</t>
  </si>
  <si>
    <t>UAE - females</t>
  </si>
  <si>
    <t>Yemen - females</t>
  </si>
  <si>
    <t>Algeria - males</t>
  </si>
  <si>
    <t>Bahrain - males</t>
  </si>
  <si>
    <t>China - males</t>
  </si>
  <si>
    <t>Egypt - males</t>
  </si>
  <si>
    <t>Jordan - males</t>
  </si>
  <si>
    <t>Lebanon - males</t>
  </si>
  <si>
    <t>Morocco - males</t>
  </si>
  <si>
    <t>Palestine - males</t>
  </si>
  <si>
    <t>Qatar - males</t>
  </si>
  <si>
    <t>Singapore - males</t>
  </si>
  <si>
    <t>UAE - males</t>
  </si>
  <si>
    <t>Yemen - males</t>
  </si>
  <si>
    <t>Total number of employees by gender</t>
  </si>
  <si>
    <t>Gender representation by level</t>
  </si>
  <si>
    <t>Algeria - percentage of female employees in senior management positions</t>
  </si>
  <si>
    <t>Algeria - percentage of female employees in middle management positions</t>
  </si>
  <si>
    <t>Bahrain - percentage of female employees in senior management positions</t>
  </si>
  <si>
    <t>China - percentage of female employees in senior management positions</t>
  </si>
  <si>
    <t>Egypt - percentage of female employees in senior management positions</t>
  </si>
  <si>
    <t>Jordan - percentage of female employees in senior management positions</t>
  </si>
  <si>
    <t>Lebanon - percentage of female employees in senior management positions</t>
  </si>
  <si>
    <t>Morocco - percentage of female employees in senior management positions</t>
  </si>
  <si>
    <t>Palestine - percentage of female employees in senior management positions</t>
  </si>
  <si>
    <t>Qatar - percentage of female employees in senior management positions</t>
  </si>
  <si>
    <t>Singapore - percentage of female employees in senior management positions</t>
  </si>
  <si>
    <t>UAE - percentage of female employees in senior management positions</t>
  </si>
  <si>
    <t>Yemen - percentage of female employees in senior management positions</t>
  </si>
  <si>
    <t>Bahrain - percentage of female employees in middle management positions</t>
  </si>
  <si>
    <t>China - percentage of female employees in middle management positions</t>
  </si>
  <si>
    <t>Egypt - percentage of female employees in middle management positions</t>
  </si>
  <si>
    <t>Jordan - percentage of female employees in middle management positions</t>
  </si>
  <si>
    <t>Lebanon - percentage of female employees in middle management positions</t>
  </si>
  <si>
    <t>Morocco - percentage of female employees in middle management positions</t>
  </si>
  <si>
    <t>Palestine - percentage of female employees in middle management positions</t>
  </si>
  <si>
    <t>Qatar - percentage of female employees in middle management positions</t>
  </si>
  <si>
    <t>Singapore - percentage of female employees in middle management positions</t>
  </si>
  <si>
    <t>UAE - percentage of female employees in middle management positions</t>
  </si>
  <si>
    <t>Yemen - percentage of female employees in middle management positions</t>
  </si>
  <si>
    <t>Employment by contract</t>
  </si>
  <si>
    <t>Algeria - number of employees with permanent contact</t>
  </si>
  <si>
    <t>Algeria - number of employees with temporary contact</t>
  </si>
  <si>
    <t>Algeria - number of workers who are not employees and whose work is controlled by the bank</t>
  </si>
  <si>
    <t>Bahrain - number of employees with permanent contact</t>
  </si>
  <si>
    <t>China - number of employees with permanent contact</t>
  </si>
  <si>
    <t>Egypt - number of employees with permanent contact</t>
  </si>
  <si>
    <t>Jordan - number of employees with permanent contact</t>
  </si>
  <si>
    <t>Lebanon - number of employees with permanent contact</t>
  </si>
  <si>
    <t>Morocco - number of employees with permanent contact</t>
  </si>
  <si>
    <t>Palestine - number of employees with permanent contact</t>
  </si>
  <si>
    <t>Qatar - number of employees with permanent contact</t>
  </si>
  <si>
    <t>Singapore - number of employees with permanent contact</t>
  </si>
  <si>
    <t>UAE - number of employees with permanent contact</t>
  </si>
  <si>
    <t>Yemen - number of employees with permanent contact</t>
  </si>
  <si>
    <t>Arab Bank plc - number of employees with permanent contact</t>
  </si>
  <si>
    <t>Arab Bank plc - percentage of female employees in middle management positions</t>
  </si>
  <si>
    <t>Arab Bank plc - percentage of female employees in senior management positions</t>
  </si>
  <si>
    <t>Arab Bank plc - females</t>
  </si>
  <si>
    <t>Arab Bank plc - males</t>
  </si>
  <si>
    <t>Bahrain - number of employees with temporary contact</t>
  </si>
  <si>
    <t>China - number of employees with temporary contact</t>
  </si>
  <si>
    <t>Egypt - number of employees with temporary contact</t>
  </si>
  <si>
    <t>Jordan - number of employees with temporary contact</t>
  </si>
  <si>
    <t>Lebanon - number of employees with temporary contact</t>
  </si>
  <si>
    <t>Morocco - number of employees with temporary contact</t>
  </si>
  <si>
    <t>Palestine - number of employees with temporary contact</t>
  </si>
  <si>
    <t>Qatar - number of employees with temporary contact</t>
  </si>
  <si>
    <t>Singapore - number of employees with temporary contact</t>
  </si>
  <si>
    <t>UAE - number of employees with temporary contact</t>
  </si>
  <si>
    <t>Yemen - number of employees with temporary contact</t>
  </si>
  <si>
    <t>Bahrain - number of workers who are not employees and whose work is controlled by the bank</t>
  </si>
  <si>
    <t>China - number of workers who are not employees and whose work is controlled by the bank</t>
  </si>
  <si>
    <t>Egypt - number of workers who are not employees and whose work is controlled by the bank</t>
  </si>
  <si>
    <t>Jordan - number of workers who are not employees and whose work is controlled by the bank</t>
  </si>
  <si>
    <t>Lebanon - number of workers who are not employees and whose work is controlled by the bank</t>
  </si>
  <si>
    <t>Morocco - number of workers who are not employees and whose work is controlled by the bank</t>
  </si>
  <si>
    <t>Palestine - number of workers who are not employees and whose work is controlled by the bank</t>
  </si>
  <si>
    <t>Qatar - number of workers who are not employees and whose work is controlled by the bank</t>
  </si>
  <si>
    <t>Singapore - number of workers who are not employees and whose work is controlled by the bank</t>
  </si>
  <si>
    <t>UAE - number of workers who are not employees and whose work is controlled by the bank</t>
  </si>
  <si>
    <t>Yemen - number of workers who are not employees and whose work is controlled by the bank</t>
  </si>
  <si>
    <t>Arab Bank plc - number of workers who are not employees and whose work is controlled by the bank</t>
  </si>
  <si>
    <t>Arab Bank plc - number of employees with temporary contact</t>
  </si>
  <si>
    <t>Employment by age group</t>
  </si>
  <si>
    <t>Algeria - 18-29</t>
  </si>
  <si>
    <t>Bahrain - 18-29</t>
  </si>
  <si>
    <t>China - 18-29</t>
  </si>
  <si>
    <t>Egypt - 18-29</t>
  </si>
  <si>
    <t>Jordan - 18-29</t>
  </si>
  <si>
    <t>Lebanon - 18-29</t>
  </si>
  <si>
    <t>Morocco - 18-29</t>
  </si>
  <si>
    <t>Palestine - 18-29</t>
  </si>
  <si>
    <t>Qatar - 18-29</t>
  </si>
  <si>
    <t>Singapore - 18-29</t>
  </si>
  <si>
    <t>UAE - 18-29</t>
  </si>
  <si>
    <t>Yemen - 18-29</t>
  </si>
  <si>
    <t>Arab Bank plc - 18-29</t>
  </si>
  <si>
    <t>Algeria - 30-50</t>
  </si>
  <si>
    <t>Bahrain - 30-50</t>
  </si>
  <si>
    <t>China - 30-50</t>
  </si>
  <si>
    <t>Egypt - 30-50</t>
  </si>
  <si>
    <t>Jordan - 30-50</t>
  </si>
  <si>
    <t>Lebanon - 30-50</t>
  </si>
  <si>
    <t>Morocco - 30-50</t>
  </si>
  <si>
    <t>Palestine - 30-50</t>
  </si>
  <si>
    <t>Qatar - 30-50</t>
  </si>
  <si>
    <t>Singapore - 30-50</t>
  </si>
  <si>
    <t>UAE - 30-50</t>
  </si>
  <si>
    <t>Yemen - 30-50</t>
  </si>
  <si>
    <t>Algeria - Over 50</t>
  </si>
  <si>
    <t>Bahrain - Over 50</t>
  </si>
  <si>
    <t>China - Over 50</t>
  </si>
  <si>
    <t>Egypt - Over 50</t>
  </si>
  <si>
    <t>Jordan - Over 50</t>
  </si>
  <si>
    <t>Lebanon - Over 50</t>
  </si>
  <si>
    <t>Morocco - Over 50</t>
  </si>
  <si>
    <t>Palestine - Over 50</t>
  </si>
  <si>
    <t>Qatar - Over 50</t>
  </si>
  <si>
    <t>Singapore - Over 50</t>
  </si>
  <si>
    <t>UAE - Over 50</t>
  </si>
  <si>
    <t>Yemen - Over 50</t>
  </si>
  <si>
    <t>Arab Bank plc - Over 50</t>
  </si>
  <si>
    <t>Arab Bank plc - 30-50</t>
  </si>
  <si>
    <t>Algeria - Number of senior level employees</t>
  </si>
  <si>
    <t>Bahrain - Number of senior level employees</t>
  </si>
  <si>
    <t>China - Number of senior level employees</t>
  </si>
  <si>
    <t>Egypt - Number of senior level employees</t>
  </si>
  <si>
    <t>Jordan - Number of senior level employees</t>
  </si>
  <si>
    <t>Lebanon - Number of senior level employees</t>
  </si>
  <si>
    <t>Morocco - Number of senior level employees</t>
  </si>
  <si>
    <t>Palestine - Number of senior level employees</t>
  </si>
  <si>
    <t>Qatar - Number of senior level employees</t>
  </si>
  <si>
    <t>Singapore - Number of senior level employees</t>
  </si>
  <si>
    <t>UAE - Number of senior level employees</t>
  </si>
  <si>
    <t>Yemen - Number of senior level employees</t>
  </si>
  <si>
    <t>Algeria - Number of middle management employees</t>
  </si>
  <si>
    <t>Bahrain - Number of middle management employees</t>
  </si>
  <si>
    <t>China - Number of middle management employees</t>
  </si>
  <si>
    <t>Egypt - Number of middle management employees</t>
  </si>
  <si>
    <t>Jordan - Number of middle management employees</t>
  </si>
  <si>
    <t>Lebanon - Number of middle management employees</t>
  </si>
  <si>
    <t>Morocco - Number of middle management employees</t>
  </si>
  <si>
    <t>Palestine - Number of middle management employees</t>
  </si>
  <si>
    <t>Qatar - Number of middle management employees</t>
  </si>
  <si>
    <t>Singapore - Number of middle management employees</t>
  </si>
  <si>
    <t>UAE - Number of middle management employees</t>
  </si>
  <si>
    <t>Yemen - Number of middle management employees</t>
  </si>
  <si>
    <t>Arab Bank plc - Number of middle management employees</t>
  </si>
  <si>
    <t>Arab Bank plc - Number of senior level employees</t>
  </si>
  <si>
    <t>Algeria - Number of non-management employees</t>
  </si>
  <si>
    <t>Bahrain - Number of non-management employees</t>
  </si>
  <si>
    <t>China - Number of non-management employees</t>
  </si>
  <si>
    <t>Egypt - Number of non-management employees</t>
  </si>
  <si>
    <t>Jordan - Number of non-management employees</t>
  </si>
  <si>
    <t>Lebanon - Number of non-management employees</t>
  </si>
  <si>
    <t>Morocco - Number of non-management employees</t>
  </si>
  <si>
    <t>Palestine - Number of non-management employees</t>
  </si>
  <si>
    <t>Qatar - Number of non-management employees</t>
  </si>
  <si>
    <t>Singapore - Number of non-management employees</t>
  </si>
  <si>
    <t>UAE - Number of non-management employees</t>
  </si>
  <si>
    <t>Yemen - Number of non-management employees</t>
  </si>
  <si>
    <t>Arab Bank plc - Number of non-management employees</t>
  </si>
  <si>
    <t>Algeria - Number of non-clerical employees</t>
  </si>
  <si>
    <t>Bahrain - Number of non-clerical employees</t>
  </si>
  <si>
    <t>China - Number of non-clerical employees</t>
  </si>
  <si>
    <t>Egypt - Number of non-clerical employees</t>
  </si>
  <si>
    <t>Jordan - Number of non-clerical employees</t>
  </si>
  <si>
    <t>Lebanon - Number of non-clerical employees</t>
  </si>
  <si>
    <t>Morocco -Number of non-clerical employees</t>
  </si>
  <si>
    <t>Palestine - Number of non-clerical employees</t>
  </si>
  <si>
    <t>Qatar - Number of non-clerical employees</t>
  </si>
  <si>
    <t>Singapore - Number of non-clerical employees</t>
  </si>
  <si>
    <t>UAE - Number of non-clerical employees</t>
  </si>
  <si>
    <t>Yemen - Number of non-clerical employees</t>
  </si>
  <si>
    <t>Arab Bank plc - Number of non-clerical employees</t>
  </si>
  <si>
    <t>Nationalization rate</t>
  </si>
  <si>
    <t>Algeria - nationalization rate of total employees</t>
  </si>
  <si>
    <t>Bahrain - nationalization rate of total employees</t>
  </si>
  <si>
    <t>China - nationalization rate of total employees</t>
  </si>
  <si>
    <t>Egypt - nationalization rate of total employees</t>
  </si>
  <si>
    <t>Jordan - nationalization rate of total employees</t>
  </si>
  <si>
    <t>Lebanon - nationalization rate of total employees</t>
  </si>
  <si>
    <t>Morocco - nationalization rate of total employees</t>
  </si>
  <si>
    <t>Palestine - nationalization rate of total employees</t>
  </si>
  <si>
    <t>Qatar - nationalization rate of total employees</t>
  </si>
  <si>
    <t>Singapore - nationalization rate of total employees</t>
  </si>
  <si>
    <t>UAE - nationalization rate of total employees</t>
  </si>
  <si>
    <t>Yemen - nationalization rate of total employees</t>
  </si>
  <si>
    <t>Arab Bank plc - nationalization rate of total employees</t>
  </si>
  <si>
    <t>Algeria - nationalization rate for senior management</t>
  </si>
  <si>
    <t>Bahrain - nationalization rate for senior management</t>
  </si>
  <si>
    <t>China - nationalization rate for senior management</t>
  </si>
  <si>
    <t>Egypt - nationalization rate for senior management</t>
  </si>
  <si>
    <t>Jordan - nationalization rate for senior management</t>
  </si>
  <si>
    <t>Lebanon - nationalization rate for senior management</t>
  </si>
  <si>
    <t>Morocco - nationalization rate for senior management</t>
  </si>
  <si>
    <t>Palestine - nationalization rate for senior management</t>
  </si>
  <si>
    <t>Qatar - nationalization rate for senior management</t>
  </si>
  <si>
    <t>Singapore - nationalization rate for senior management</t>
  </si>
  <si>
    <t>UAE - nationalization rate for senior management</t>
  </si>
  <si>
    <t>Yemen - nationalization rate for senior management</t>
  </si>
  <si>
    <t>Arab Bank plc - nationalization rate for senior management</t>
  </si>
  <si>
    <t>--</t>
  </si>
  <si>
    <t>Number of employees with physical disabilities</t>
  </si>
  <si>
    <t>Community Investments</t>
  </si>
  <si>
    <t>000’ USD</t>
  </si>
  <si>
    <r>
      <t>2023</t>
    </r>
    <r>
      <rPr>
        <b/>
        <vertAlign val="superscript"/>
        <sz val="8"/>
        <color theme="1"/>
        <rFont val="Arial"/>
        <family val="2"/>
      </rPr>
      <t>(2)</t>
    </r>
  </si>
  <si>
    <t>Total community investments</t>
  </si>
  <si>
    <t>Pre-tax profits Invested in the community</t>
  </si>
  <si>
    <t>Number of beneficiaries of Arab Bank Community Investments</t>
  </si>
  <si>
    <t>Volunteering Program</t>
  </si>
  <si>
    <t>Total volunteering hours</t>
  </si>
  <si>
    <t>Total volunteering hours by gender</t>
  </si>
  <si>
    <t>Total number of volunteers</t>
  </si>
  <si>
    <t>Total number of volunteers by gender</t>
  </si>
  <si>
    <t>Total number of volunteering participation</t>
  </si>
  <si>
    <t>Total number of volunteering activities</t>
  </si>
  <si>
    <t>Capacity Building Program</t>
  </si>
  <si>
    <t>Number of NGO employees attending courses of Capacity Building Program</t>
  </si>
  <si>
    <t>Number of courses</t>
  </si>
  <si>
    <t>JOD</t>
  </si>
  <si>
    <t>Jordan - Donations received through Internet Banking</t>
  </si>
  <si>
    <t>Jordan - Donations received through ATMs</t>
  </si>
  <si>
    <t>Jordan - Donations received through Together Platinum Credit Card</t>
  </si>
  <si>
    <t>Jordan - eFawateercom</t>
  </si>
  <si>
    <t>Jordan - Total Customers donations</t>
  </si>
  <si>
    <t>Supporting Local Suppliers</t>
  </si>
  <si>
    <t>Percentage of local procurement spending from total procurement spending</t>
  </si>
  <si>
    <t>Total number of suppliers</t>
  </si>
  <si>
    <t>Total number of local suppliers</t>
  </si>
  <si>
    <t>KPI</t>
  </si>
  <si>
    <t>UNIT</t>
  </si>
  <si>
    <t>Number of the Board of Directors Members</t>
  </si>
  <si>
    <t>Number of Female Board Members</t>
  </si>
  <si>
    <t>Number of Male Board Members</t>
  </si>
  <si>
    <t>Percentage of Female Board Members</t>
  </si>
  <si>
    <t>Percentage of Male Board Members</t>
  </si>
  <si>
    <t>Number of the Board members who are independent</t>
  </si>
  <si>
    <t>Number of the Board members who are non-independent</t>
  </si>
  <si>
    <t>Independent Directors on the Board (%)</t>
  </si>
  <si>
    <t>Percentage of the Board members who are executive</t>
  </si>
  <si>
    <t>Percentage of the Board members who are non-executive</t>
  </si>
  <si>
    <t>Total number of critical concerns communicated to the board of directors</t>
  </si>
  <si>
    <t>Number of branches</t>
  </si>
  <si>
    <t>Banking Channels</t>
  </si>
  <si>
    <t>Total number of ATMs</t>
  </si>
  <si>
    <t>10. BUSINESS ETHICS AND DATA PRIVACY</t>
  </si>
  <si>
    <t>Business Ethics</t>
  </si>
  <si>
    <t>Number of incidents of corruption</t>
  </si>
  <si>
    <t>Number of confirmed incidents of corruption in which employees were dismissed or disciplined for corruption</t>
  </si>
  <si>
    <t>Total number of confirmed incidents when contracts with business partners were terminated or not renewed due to violations related to corruption</t>
  </si>
  <si>
    <t>Total number of employees that the bank anti-corruption policies and procedures have been communicated to</t>
  </si>
  <si>
    <t>Percentage of employees that the bank anti-corruption policies and procedures have been communicated to</t>
  </si>
  <si>
    <t>Total number of employees receiving anti-corruption training</t>
  </si>
  <si>
    <t>Percentage of employees receiving anti-corruption training</t>
  </si>
  <si>
    <r>
      <t>Number of incidents of corruption</t>
    </r>
    <r>
      <rPr>
        <vertAlign val="superscript"/>
        <sz val="9"/>
        <color theme="1"/>
        <rFont val="Arial"/>
        <family val="2"/>
      </rPr>
      <t>(2)</t>
    </r>
  </si>
  <si>
    <t>(2) This represent Extreme or High cases that is defined as Extreme: Incident which may have a material direct impact on bank’s reputation, major legal and regulatory impact, cause loss of data and inability to recover information, major impact on the integrity and confidentiality of bank’s data, and/ or may require media attention, or involvement of law enforcement. High: Incident which may have a mild direct impact on bank’s reputation, minor legal and regulatory Impact, cause loss of data may be reported, however it can be recovered, and may have a minor impact on the integrity and confidentiality of bank’s data.</t>
  </si>
  <si>
    <t>(1) Data represent performance for Jordan and Palestine</t>
  </si>
  <si>
    <t>Parental Leave</t>
  </si>
  <si>
    <t>Number of employees entitled for parental leave</t>
  </si>
  <si>
    <t>Number of employees that took parental leave</t>
  </si>
  <si>
    <t xml:space="preserve">Number of employees that returned to work after parental leave ended </t>
  </si>
  <si>
    <t xml:space="preserve">Number of employees that returned to work after parental leave ended that were still employed 12 months after their return to work </t>
  </si>
  <si>
    <t xml:space="preserve">Return to work rate of employees that took parental leave  </t>
  </si>
  <si>
    <t>ــــــــــ</t>
  </si>
  <si>
    <t xml:space="preserve">Retention rates of employees that took parental leave </t>
  </si>
  <si>
    <t>Employees Health and Safety</t>
  </si>
  <si>
    <t>Fatalities as a result of work-related injury</t>
  </si>
  <si>
    <t>High-consequence work-related injuries (excluding fatalities)</t>
  </si>
  <si>
    <t>Recordable work-related injuries</t>
  </si>
  <si>
    <t>Fatalities as a result of work-related ill health</t>
  </si>
  <si>
    <t>Recordable work-related injury or ill health</t>
  </si>
  <si>
    <t>Benefits and Pay</t>
  </si>
  <si>
    <t>Customer donations</t>
  </si>
  <si>
    <t>Employees children university scholarship program</t>
  </si>
  <si>
    <t xml:space="preserve">Jordan - Grants provided to employees’ children to go to Jordanian universities </t>
  </si>
  <si>
    <t>Jordan - Number of employees who benefitted from employees’ children scholarship program</t>
  </si>
  <si>
    <t>Jordan - Number of students who benefitted from employees’ children scholarship program</t>
  </si>
  <si>
    <t>Unit</t>
  </si>
  <si>
    <t>JODs</t>
  </si>
  <si>
    <t>Employee absentee rate</t>
  </si>
  <si>
    <t>Ratio of basic salary and remuneration of women to men</t>
  </si>
  <si>
    <t>Ratio</t>
  </si>
  <si>
    <t>0.69:1</t>
  </si>
  <si>
    <t>0.74:1</t>
  </si>
  <si>
    <t>0.81:1</t>
  </si>
  <si>
    <t>0.79:1</t>
  </si>
  <si>
    <t>0.78:1</t>
  </si>
  <si>
    <t>0.8:1</t>
  </si>
  <si>
    <t>0.67:1</t>
  </si>
  <si>
    <t>0.61:1</t>
  </si>
  <si>
    <t>0.97:1</t>
  </si>
  <si>
    <t>0.75:1</t>
  </si>
  <si>
    <t>0.32:1</t>
  </si>
  <si>
    <t>0.71:1</t>
  </si>
  <si>
    <t>0.51:1</t>
  </si>
  <si>
    <t>0.55:1</t>
  </si>
  <si>
    <t>0.53:1</t>
  </si>
  <si>
    <t>0.72:1</t>
  </si>
  <si>
    <t>0.83:1</t>
  </si>
  <si>
    <t>0.66:1</t>
  </si>
  <si>
    <t>0.82:1</t>
  </si>
  <si>
    <t xml:space="preserve">Ratio of basic salary and remuneration of women to men by employment level </t>
  </si>
  <si>
    <t>China - Middle Management</t>
  </si>
  <si>
    <t>Algeria - non-management employees</t>
  </si>
  <si>
    <t>Algeria - non-clerical employees</t>
  </si>
  <si>
    <t>Bahrain - non-management employees</t>
  </si>
  <si>
    <t>Bahrain - non-clerical employees</t>
  </si>
  <si>
    <t>China - non-management employees</t>
  </si>
  <si>
    <t>China - non-clerical employees</t>
  </si>
  <si>
    <t>Egypt - non-management employees</t>
  </si>
  <si>
    <t>Egypt - non-clerical employees</t>
  </si>
  <si>
    <t>Jordan - non-management employees</t>
  </si>
  <si>
    <t>Jordan - non-clerical employees</t>
  </si>
  <si>
    <t>Lebanon - non-management employees</t>
  </si>
  <si>
    <t>Lebanon - non-clerical employees</t>
  </si>
  <si>
    <t>Morocco - non-management employees</t>
  </si>
  <si>
    <t>Morocco - non-clerical employees</t>
  </si>
  <si>
    <t>Palestine - non-management employees</t>
  </si>
  <si>
    <t>Palestine - non-clerical employees</t>
  </si>
  <si>
    <t>Qatar - non-management employees</t>
  </si>
  <si>
    <t>Algeria - senior management</t>
  </si>
  <si>
    <t>Algeria - middle management</t>
  </si>
  <si>
    <t>Bahrain - senior Management</t>
  </si>
  <si>
    <t>Bahrain - middle management</t>
  </si>
  <si>
    <t>China - senior management</t>
  </si>
  <si>
    <t>Egypt - senior management</t>
  </si>
  <si>
    <t>Egypt - middle management</t>
  </si>
  <si>
    <t>Jordan - senior management</t>
  </si>
  <si>
    <t>Jordan - middle management</t>
  </si>
  <si>
    <t>Lebanon - senior management</t>
  </si>
  <si>
    <t>Lebanon - middle management</t>
  </si>
  <si>
    <t>Morocco - senior management</t>
  </si>
  <si>
    <t>Morocco - middle management</t>
  </si>
  <si>
    <t>Palestine - senior management</t>
  </si>
  <si>
    <t>Palestine - middle management</t>
  </si>
  <si>
    <t>Qatar - senior management</t>
  </si>
  <si>
    <t>Qatar - middle management</t>
  </si>
  <si>
    <t>Qatar - non-clerical employees</t>
  </si>
  <si>
    <t>Singapore - senior management</t>
  </si>
  <si>
    <t>Singapore - middle management</t>
  </si>
  <si>
    <t>Singapore - non-management employees</t>
  </si>
  <si>
    <t>Singapore - non-clerical employees</t>
  </si>
  <si>
    <t>UAE - senior management</t>
  </si>
  <si>
    <t>UAE - middle management</t>
  </si>
  <si>
    <t>UAE - non-management employees</t>
  </si>
  <si>
    <t>UAE - non-clerical employees</t>
  </si>
  <si>
    <t>Yemen - senior management</t>
  </si>
  <si>
    <t>Yemen - middle management</t>
  </si>
  <si>
    <t>Yemen - non-management employees</t>
  </si>
  <si>
    <t>Yemen - non-clerical employees</t>
  </si>
  <si>
    <t>0.65:1</t>
  </si>
  <si>
    <t>0.85:1</t>
  </si>
  <si>
    <t>0.95:1</t>
  </si>
  <si>
    <t>0.68:1</t>
  </si>
  <si>
    <t>0.94:1</t>
  </si>
  <si>
    <t>0.84:1</t>
  </si>
  <si>
    <t>0.93:1</t>
  </si>
  <si>
    <t>0.77:1</t>
  </si>
  <si>
    <t>0.86:1</t>
  </si>
  <si>
    <t>0.88:1</t>
  </si>
  <si>
    <t>1.03:1</t>
  </si>
  <si>
    <t>1.01:1</t>
  </si>
  <si>
    <t>1.07:1</t>
  </si>
  <si>
    <t>1.17:1</t>
  </si>
  <si>
    <t>1.16:1</t>
  </si>
  <si>
    <t>1.18:1</t>
  </si>
  <si>
    <t>0.9:1</t>
  </si>
  <si>
    <t>0.98:1</t>
  </si>
  <si>
    <t>0.96:1</t>
  </si>
  <si>
    <t>0.89:1</t>
  </si>
  <si>
    <t>1.13:1</t>
  </si>
  <si>
    <t>1.02:1</t>
  </si>
  <si>
    <t>0.16:1</t>
  </si>
  <si>
    <t>0.03:1</t>
  </si>
  <si>
    <t>1.05:1</t>
  </si>
  <si>
    <t>1.06:1</t>
  </si>
  <si>
    <t>1.11:1</t>
  </si>
  <si>
    <t>0.54:1</t>
  </si>
  <si>
    <t>0.56:1</t>
  </si>
  <si>
    <t>0.63:1</t>
  </si>
  <si>
    <t>1.77:1</t>
  </si>
  <si>
    <t>1.68:1</t>
  </si>
  <si>
    <t>1.08:1</t>
  </si>
  <si>
    <t>0.62:1</t>
  </si>
  <si>
    <t>0.87:1</t>
  </si>
  <si>
    <t>1.09:1</t>
  </si>
  <si>
    <t>0.58:1</t>
  </si>
  <si>
    <t xml:space="preserve">Entry Level wage to minimum wage </t>
  </si>
  <si>
    <t>Algeria - full time employees</t>
  </si>
  <si>
    <t>Bahrain - full time employees</t>
  </si>
  <si>
    <t>China - full time employees</t>
  </si>
  <si>
    <t>Egypt - full time employees</t>
  </si>
  <si>
    <t>Jordan - full time employees</t>
  </si>
  <si>
    <t>Lebanon - full time employees</t>
  </si>
  <si>
    <t>Morocco - full time employees</t>
  </si>
  <si>
    <t>Palestine - full time employees</t>
  </si>
  <si>
    <t>Qatar - full time employees</t>
  </si>
  <si>
    <t>Singapore - full time employees</t>
  </si>
  <si>
    <t>UAE - full time employees</t>
  </si>
  <si>
    <t>Yemen - full time employees</t>
  </si>
  <si>
    <t>Algeria - full time female employees</t>
  </si>
  <si>
    <t>Bahrain - full time female employees</t>
  </si>
  <si>
    <t>China - full time female employees</t>
  </si>
  <si>
    <t>Egypt - full time female employees</t>
  </si>
  <si>
    <t>Jordan - full time female employees</t>
  </si>
  <si>
    <t>Lebanon - full time female employees</t>
  </si>
  <si>
    <t>Morocco - full time female employees</t>
  </si>
  <si>
    <t>Palestine - full time female employees</t>
  </si>
  <si>
    <t>Qatar - full time female employees</t>
  </si>
  <si>
    <t>Singapore - full time female employees</t>
  </si>
  <si>
    <t>UAE - full time female employees</t>
  </si>
  <si>
    <t>Yemen - full time female employees</t>
  </si>
  <si>
    <t>Algeria - full time male employees</t>
  </si>
  <si>
    <t>Bahrain - full time male employees</t>
  </si>
  <si>
    <t>China - full time male employees</t>
  </si>
  <si>
    <t>Egypt - full time male employees</t>
  </si>
  <si>
    <t>Jordan - full time male employees</t>
  </si>
  <si>
    <t>Lebanon - full time male employees</t>
  </si>
  <si>
    <t>Morocco - full time male employees</t>
  </si>
  <si>
    <t>Palestine - full time male employees</t>
  </si>
  <si>
    <t>Qatar - full time male employees</t>
  </si>
  <si>
    <t>Singapore - full time male employees</t>
  </si>
  <si>
    <t>UAE - full time male employees</t>
  </si>
  <si>
    <t>Yemen - full time male employees</t>
  </si>
  <si>
    <t>New Hires</t>
  </si>
  <si>
    <t>Number of new employee hires</t>
  </si>
  <si>
    <t>Number of new hires by gender</t>
  </si>
  <si>
    <t>Number of new hires by age group</t>
  </si>
  <si>
    <t>Turnover</t>
  </si>
  <si>
    <t>Employee turnover</t>
  </si>
  <si>
    <t>Algeria - voluntary</t>
  </si>
  <si>
    <t>China - voluntary</t>
  </si>
  <si>
    <t>Egypt - voluntary</t>
  </si>
  <si>
    <t>Jordan - voluntary</t>
  </si>
  <si>
    <t>Lebanon - voluntary</t>
  </si>
  <si>
    <t>Morocco - voluntary</t>
  </si>
  <si>
    <t>Palestine - voluntary</t>
  </si>
  <si>
    <t>Qatar - voluntary</t>
  </si>
  <si>
    <t>Singapore - voluntary</t>
  </si>
  <si>
    <t>UAE - voluntary</t>
  </si>
  <si>
    <t>Yemen - voluntary</t>
  </si>
  <si>
    <t>Arab Bank plc - voluntary</t>
  </si>
  <si>
    <t>Algeria -  involuntary</t>
  </si>
  <si>
    <t>Bahrain - involuntary</t>
  </si>
  <si>
    <t>China - involuntary</t>
  </si>
  <si>
    <t>Egypt - involuntary</t>
  </si>
  <si>
    <t>Jordan - involuntary</t>
  </si>
  <si>
    <t>Lebanon - involuntary</t>
  </si>
  <si>
    <t>Morocco - involuntary</t>
  </si>
  <si>
    <t>Palestine - involuntary</t>
  </si>
  <si>
    <t>Qatar - involuntary</t>
  </si>
  <si>
    <t>Singapore - involuntary</t>
  </si>
  <si>
    <t>UAE - involuntary</t>
  </si>
  <si>
    <t>Yemen - involuntary</t>
  </si>
  <si>
    <t>Arab Bank plc - involuntary</t>
  </si>
  <si>
    <t xml:space="preserve">Algeria - total employee turnover </t>
  </si>
  <si>
    <t>Bahrain - total employee turnover</t>
  </si>
  <si>
    <t>China - total employee turnover</t>
  </si>
  <si>
    <t>Egypt - total employee turnover</t>
  </si>
  <si>
    <t>Jordan - total employee turnover</t>
  </si>
  <si>
    <t>Lebanon - total employee turnover</t>
  </si>
  <si>
    <t>Morocco - total employee turnover</t>
  </si>
  <si>
    <t>Palestine - total employee turnover</t>
  </si>
  <si>
    <t>Qatar - total employee turnover</t>
  </si>
  <si>
    <t>Singapore - total employee turnover</t>
  </si>
  <si>
    <t>UAE - total employee turnover</t>
  </si>
  <si>
    <t>Yemen - total employee turnover</t>
  </si>
  <si>
    <t>Arab Bank plc - total employee turnover</t>
  </si>
  <si>
    <t>Employee turnover by gender</t>
  </si>
  <si>
    <t>Employee turnover by age group</t>
  </si>
  <si>
    <t>Training</t>
  </si>
  <si>
    <t>Average hour of training per employee</t>
  </si>
  <si>
    <t>Average hour of training per employee by gender</t>
  </si>
  <si>
    <t>Average hour of training per employee by employment level</t>
  </si>
  <si>
    <t>Arab Bank plc - senior level</t>
  </si>
  <si>
    <t>Arab Bank plc - middle management</t>
  </si>
  <si>
    <t>Arab Bank plc - non-management</t>
  </si>
  <si>
    <t>Arab Bank plc - non-clerical</t>
  </si>
  <si>
    <t>Total training hours provided</t>
  </si>
  <si>
    <t>Total cost of trainings</t>
  </si>
  <si>
    <t>0.80:1</t>
  </si>
  <si>
    <t xml:space="preserve"> 0.75:1</t>
  </si>
  <si>
    <t xml:space="preserve"> 0.76:1</t>
  </si>
  <si>
    <t>0.00:1</t>
  </si>
  <si>
    <t xml:space="preserve">1.00:1 </t>
  </si>
  <si>
    <t>1.00:1</t>
  </si>
  <si>
    <t>0.76:1</t>
  </si>
  <si>
    <t>0.08:1</t>
  </si>
  <si>
    <t>0.90:1</t>
  </si>
  <si>
    <t>Bahrain - voluntary</t>
  </si>
  <si>
    <t>GHG Emissions Data</t>
  </si>
  <si>
    <t xml:space="preserve">Scope 1 - Stationary Combustion </t>
  </si>
  <si>
    <t xml:space="preserve">Scope 1 - Mobile Combustion </t>
  </si>
  <si>
    <t xml:space="preserve">Scope 1 - Fugitive Emissions </t>
  </si>
  <si>
    <t>tCO2e</t>
  </si>
  <si>
    <t>Scope 1 - Total</t>
  </si>
  <si>
    <t xml:space="preserve">Scope 2 </t>
  </si>
  <si>
    <t xml:space="preserve">Scope 3 - Purchased Goods and Services </t>
  </si>
  <si>
    <t xml:space="preserve">Scope 3 - Capital Goods  </t>
  </si>
  <si>
    <t>Scope 3 - Business Travel</t>
  </si>
  <si>
    <t>Scope 3 - Total</t>
  </si>
  <si>
    <t>Total GHG Emissions - Scope 1, 2 and 3</t>
  </si>
  <si>
    <t>GHG energy intensity</t>
  </si>
  <si>
    <t>tCO2e/employee</t>
  </si>
  <si>
    <t>ACSS</t>
  </si>
  <si>
    <t>AGT</t>
  </si>
  <si>
    <t xml:space="preserve">Scope 3 - Fuel and Energy Related Activities </t>
  </si>
  <si>
    <t>(2) Data represent performance for Jordan, Palestine, and Egypt</t>
  </si>
  <si>
    <r>
      <t>2024</t>
    </r>
    <r>
      <rPr>
        <b/>
        <vertAlign val="superscript"/>
        <sz val="8"/>
        <color theme="1"/>
        <rFont val="Arial"/>
        <family val="2"/>
      </rPr>
      <t>(2)</t>
    </r>
  </si>
  <si>
    <t xml:space="preserve">Information presented in this data pack does not constitute financial statements of the bank,  and should be read in conjuction with the 2024 Annual Report and other reports and financial information published by Arab Bank plc  </t>
  </si>
  <si>
    <t>Employment by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</si>
</sst>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5" x14ac:knownFonts="1">
    <font>
      <sz val="11"/>
      <color theme="1"/>
      <name val="Calibri"/>
      <family val="2"/>
      <scheme val="minor"/>
    </font>
    <font>
      <sz val="11"/>
      <color theme="1"/>
      <name val="Calibri"/>
      <family val="2"/>
      <scheme val="minor"/>
    </font>
    <font>
      <sz val="11"/>
      <color theme="1"/>
      <name val="Ping AL Light"/>
      <family val="3"/>
    </font>
    <font>
      <b/>
      <sz val="11"/>
      <color theme="1"/>
      <name val="Ping AL Light"/>
      <family val="3"/>
    </font>
    <font>
      <sz val="10"/>
      <color theme="1"/>
      <name val="Calibri"/>
      <family val="2"/>
      <scheme val="minor"/>
    </font>
    <font>
      <b/>
      <u/>
      <sz val="10"/>
      <color theme="1"/>
      <name val="Arial"/>
      <family val="2"/>
    </font>
    <font>
      <sz val="10"/>
      <color theme="1"/>
      <name val="Arial"/>
      <family val="2"/>
    </font>
    <font>
      <sz val="9"/>
      <color theme="1"/>
      <name val="Arial"/>
      <family val="2"/>
    </font>
    <font>
      <b/>
      <sz val="10"/>
      <color theme="1"/>
      <name val="Arial"/>
      <family val="2"/>
    </font>
    <font>
      <sz val="8"/>
      <color theme="1"/>
      <name val="Arial"/>
      <family val="2"/>
    </font>
    <font>
      <b/>
      <sz val="8"/>
      <color theme="1"/>
      <name val="Arial"/>
      <family val="2"/>
    </font>
    <font>
      <b/>
      <sz val="9"/>
      <color theme="1"/>
      <name val="Arial"/>
      <family val="2"/>
    </font>
    <font>
      <b/>
      <vertAlign val="superscript"/>
      <sz val="8"/>
      <color theme="1"/>
      <name val="Arial"/>
      <family val="2"/>
    </font>
    <font>
      <sz val="8"/>
      <name val="Calibri"/>
      <family val="2"/>
      <scheme val="minor"/>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0" fillId="2" borderId="0" xfId="0" applyFill="1"/>
    <xf numFmtId="0" fontId="2" fillId="2" borderId="0" xfId="0" applyFont="1" applyFill="1"/>
    <xf numFmtId="0" fontId="2"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xf numFmtId="0" fontId="6" fillId="2" borderId="0" xfId="0" applyFont="1" applyFill="1"/>
    <xf numFmtId="0" fontId="7" fillId="2" borderId="0" xfId="0" applyFont="1" applyFill="1"/>
    <xf numFmtId="0" fontId="6" fillId="2" borderId="0" xfId="0" applyFont="1" applyFill="1" applyAlignment="1">
      <alignment horizontal="left" vertical="top"/>
    </xf>
    <xf numFmtId="0" fontId="6" fillId="2" borderId="0" xfId="0" applyFont="1" applyFill="1" applyAlignment="1">
      <alignment horizontal="left" vertical="top" wrapText="1"/>
    </xf>
    <xf numFmtId="0" fontId="8" fillId="2" borderId="0" xfId="0" applyFont="1" applyFill="1"/>
    <xf numFmtId="0" fontId="10" fillId="2" borderId="0" xfId="0" applyFont="1" applyFill="1" applyAlignment="1">
      <alignment horizontal="center" wrapText="1"/>
    </xf>
    <xf numFmtId="0" fontId="7" fillId="2" borderId="1" xfId="0" applyFont="1" applyFill="1" applyBorder="1"/>
    <xf numFmtId="0" fontId="9" fillId="2" borderId="1" xfId="0" applyFont="1" applyFill="1" applyBorder="1"/>
    <xf numFmtId="0" fontId="9" fillId="2" borderId="0" xfId="0" applyFont="1" applyFill="1"/>
    <xf numFmtId="0" fontId="11" fillId="2" borderId="1" xfId="0" applyFont="1" applyFill="1" applyBorder="1"/>
    <xf numFmtId="3" fontId="9" fillId="3" borderId="0" xfId="0" applyNumberFormat="1" applyFont="1" applyFill="1"/>
    <xf numFmtId="3" fontId="10" fillId="3" borderId="1" xfId="0" applyNumberFormat="1" applyFont="1" applyFill="1" applyBorder="1"/>
    <xf numFmtId="164" fontId="9" fillId="3" borderId="0" xfId="0" applyNumberFormat="1" applyFont="1" applyFill="1"/>
    <xf numFmtId="164" fontId="10" fillId="3" borderId="1" xfId="0" applyNumberFormat="1" applyFont="1" applyFill="1" applyBorder="1"/>
    <xf numFmtId="0" fontId="9" fillId="2" borderId="1" xfId="0" applyFont="1" applyFill="1" applyBorder="1" applyAlignment="1">
      <alignment horizontal="center"/>
    </xf>
    <xf numFmtId="9" fontId="9" fillId="3" borderId="0" xfId="1" applyFont="1" applyFill="1"/>
    <xf numFmtId="9" fontId="10" fillId="3" borderId="1" xfId="1" applyFont="1" applyFill="1" applyBorder="1"/>
    <xf numFmtId="3" fontId="10" fillId="3" borderId="2" xfId="0" applyNumberFormat="1" applyFont="1" applyFill="1" applyBorder="1"/>
    <xf numFmtId="3" fontId="10" fillId="3" borderId="3" xfId="0" applyNumberFormat="1" applyFont="1" applyFill="1" applyBorder="1"/>
    <xf numFmtId="0" fontId="10" fillId="2" borderId="2" xfId="0" applyFont="1" applyFill="1" applyBorder="1"/>
    <xf numFmtId="0" fontId="10" fillId="2" borderId="3" xfId="0" applyFont="1" applyFill="1" applyBorder="1"/>
    <xf numFmtId="0" fontId="10" fillId="2" borderId="1" xfId="0" applyFont="1" applyFill="1" applyBorder="1"/>
    <xf numFmtId="165" fontId="9" fillId="3" borderId="0" xfId="1" applyNumberFormat="1" applyFont="1" applyFill="1"/>
    <xf numFmtId="165" fontId="10" fillId="3" borderId="2" xfId="1" applyNumberFormat="1" applyFont="1" applyFill="1" applyBorder="1"/>
    <xf numFmtId="165" fontId="10" fillId="3" borderId="3" xfId="1" applyNumberFormat="1" applyFont="1" applyFill="1" applyBorder="1"/>
    <xf numFmtId="165" fontId="9" fillId="2" borderId="0" xfId="1" applyNumberFormat="1" applyFont="1" applyFill="1"/>
    <xf numFmtId="3" fontId="9" fillId="3" borderId="0" xfId="1" applyNumberFormat="1" applyFont="1" applyFill="1"/>
    <xf numFmtId="3" fontId="9" fillId="2" borderId="0" xfId="1" applyNumberFormat="1" applyFont="1" applyFill="1"/>
    <xf numFmtId="3" fontId="10" fillId="3" borderId="2" xfId="1" applyNumberFormat="1" applyFont="1" applyFill="1" applyBorder="1"/>
    <xf numFmtId="3" fontId="10" fillId="3" borderId="3" xfId="1" applyNumberFormat="1" applyFont="1" applyFill="1" applyBorder="1"/>
    <xf numFmtId="0" fontId="10" fillId="2" borderId="0" xfId="0" applyFont="1" applyFill="1" applyBorder="1"/>
    <xf numFmtId="3" fontId="10" fillId="3" borderId="0" xfId="1" applyNumberFormat="1" applyFont="1" applyFill="1" applyBorder="1"/>
    <xf numFmtId="0" fontId="9" fillId="2" borderId="1" xfId="0" applyFont="1" applyFill="1" applyBorder="1" applyAlignment="1">
      <alignment horizontal="right"/>
    </xf>
    <xf numFmtId="3" fontId="9" fillId="3" borderId="0" xfId="0" applyNumberFormat="1" applyFont="1" applyFill="1" applyAlignment="1">
      <alignment horizontal="right" vertical="center"/>
    </xf>
    <xf numFmtId="3" fontId="10" fillId="3" borderId="1" xfId="0" applyNumberFormat="1" applyFont="1" applyFill="1" applyBorder="1" applyAlignment="1">
      <alignment horizontal="right" vertical="center"/>
    </xf>
    <xf numFmtId="165" fontId="10" fillId="3" borderId="2" xfId="1" quotePrefix="1" applyNumberFormat="1" applyFont="1" applyFill="1" applyBorder="1" applyAlignment="1">
      <alignment horizontal="right"/>
    </xf>
    <xf numFmtId="165" fontId="10" fillId="3" borderId="3" xfId="1" quotePrefix="1" applyNumberFormat="1" applyFont="1" applyFill="1" applyBorder="1" applyAlignment="1">
      <alignment horizontal="right"/>
    </xf>
    <xf numFmtId="165" fontId="10" fillId="3" borderId="1" xfId="1" applyNumberFormat="1" applyFont="1" applyFill="1" applyBorder="1"/>
    <xf numFmtId="0" fontId="9" fillId="2" borderId="3" xfId="0" applyFont="1" applyFill="1" applyBorder="1"/>
    <xf numFmtId="0" fontId="9" fillId="3" borderId="0" xfId="0" applyFont="1" applyFill="1"/>
    <xf numFmtId="0" fontId="9" fillId="3" borderId="3" xfId="0" applyFont="1" applyFill="1" applyBorder="1"/>
    <xf numFmtId="9" fontId="9" fillId="3" borderId="0" xfId="1" applyNumberFormat="1" applyFont="1" applyFill="1"/>
    <xf numFmtId="3" fontId="10" fillId="3" borderId="2" xfId="1" quotePrefix="1" applyNumberFormat="1" applyFont="1" applyFill="1" applyBorder="1" applyAlignment="1">
      <alignment horizontal="right"/>
    </xf>
    <xf numFmtId="3" fontId="10" fillId="3" borderId="3" xfId="1" quotePrefix="1" applyNumberFormat="1" applyFont="1" applyFill="1" applyBorder="1" applyAlignment="1">
      <alignment horizontal="right"/>
    </xf>
    <xf numFmtId="9" fontId="9" fillId="2" borderId="0" xfId="1" applyNumberFormat="1" applyFont="1" applyFill="1"/>
    <xf numFmtId="166" fontId="9" fillId="3" borderId="0" xfId="1" applyNumberFormat="1" applyFont="1" applyFill="1"/>
    <xf numFmtId="166" fontId="9" fillId="2" borderId="0" xfId="1" applyNumberFormat="1" applyFont="1" applyFill="1"/>
    <xf numFmtId="164" fontId="9" fillId="3" borderId="0" xfId="1" applyNumberFormat="1" applyFont="1" applyFill="1"/>
    <xf numFmtId="164" fontId="9" fillId="2" borderId="0" xfId="1" applyNumberFormat="1" applyFont="1" applyFill="1"/>
    <xf numFmtId="164" fontId="10" fillId="3" borderId="2" xfId="1" quotePrefix="1" applyNumberFormat="1" applyFont="1" applyFill="1" applyBorder="1" applyAlignment="1">
      <alignment horizontal="right"/>
    </xf>
    <xf numFmtId="164" fontId="10" fillId="3" borderId="3" xfId="1" quotePrefix="1" applyNumberFormat="1" applyFont="1" applyFill="1" applyBorder="1" applyAlignment="1">
      <alignment horizontal="right"/>
    </xf>
    <xf numFmtId="165" fontId="9" fillId="3" borderId="0" xfId="0" applyNumberFormat="1" applyFont="1" applyFill="1" applyAlignment="1">
      <alignment horizontal="right" vertical="center"/>
    </xf>
    <xf numFmtId="0" fontId="9" fillId="2" borderId="0" xfId="0" applyFont="1" applyFill="1" applyAlignment="1">
      <alignment wrapText="1"/>
    </xf>
    <xf numFmtId="0" fontId="9" fillId="2" borderId="3" xfId="0" applyFont="1" applyFill="1" applyBorder="1" applyAlignment="1">
      <alignment wrapText="1"/>
    </xf>
    <xf numFmtId="0" fontId="9" fillId="2" borderId="0" xfId="0" applyFont="1" applyFill="1" applyAlignment="1">
      <alignment vertical="center"/>
    </xf>
    <xf numFmtId="3" fontId="9" fillId="3" borderId="0" xfId="0" applyNumberFormat="1" applyFont="1" applyFill="1" applyAlignment="1">
      <alignment vertical="center"/>
    </xf>
    <xf numFmtId="0" fontId="9" fillId="2" borderId="0" xfId="0" applyFont="1" applyFill="1" applyAlignment="1">
      <alignment vertical="center" wrapText="1"/>
    </xf>
    <xf numFmtId="0" fontId="9" fillId="2" borderId="3" xfId="0" applyFont="1" applyFill="1" applyBorder="1" applyAlignment="1">
      <alignment vertical="center" wrapText="1"/>
    </xf>
    <xf numFmtId="3" fontId="9" fillId="3" borderId="3" xfId="0" applyNumberFormat="1" applyFont="1" applyFill="1" applyBorder="1" applyAlignment="1">
      <alignment vertical="center"/>
    </xf>
    <xf numFmtId="49" fontId="9" fillId="3" borderId="0" xfId="0" applyNumberFormat="1" applyFont="1" applyFill="1" applyAlignment="1">
      <alignment horizontal="right" vertical="center"/>
    </xf>
    <xf numFmtId="165" fontId="9" fillId="3" borderId="3" xfId="0" applyNumberFormat="1" applyFont="1" applyFill="1" applyBorder="1" applyAlignment="1">
      <alignment horizontal="right" vertical="center"/>
    </xf>
    <xf numFmtId="166" fontId="9" fillId="2" borderId="3" xfId="1" applyNumberFormat="1" applyFont="1" applyFill="1" applyBorder="1"/>
    <xf numFmtId="164" fontId="9" fillId="2" borderId="3" xfId="1" applyNumberFormat="1" applyFont="1" applyFill="1" applyBorder="1"/>
    <xf numFmtId="49" fontId="9" fillId="3" borderId="3" xfId="0" applyNumberFormat="1" applyFont="1" applyFill="1" applyBorder="1" applyAlignment="1">
      <alignment horizontal="right" vertical="center"/>
    </xf>
    <xf numFmtId="3" fontId="9" fillId="2" borderId="3" xfId="1" applyNumberFormat="1" applyFont="1" applyFill="1" applyBorder="1"/>
    <xf numFmtId="9" fontId="9" fillId="2" borderId="3" xfId="1" applyNumberFormat="1" applyFont="1" applyFill="1" applyBorder="1"/>
    <xf numFmtId="3" fontId="9" fillId="3" borderId="3" xfId="0" applyNumberFormat="1" applyFont="1" applyFill="1" applyBorder="1" applyAlignment="1">
      <alignment horizontal="right" vertical="center"/>
    </xf>
    <xf numFmtId="165" fontId="10" fillId="3" borderId="0" xfId="1" applyNumberFormat="1" applyFont="1" applyFill="1" applyBorder="1"/>
    <xf numFmtId="164" fontId="9" fillId="3" borderId="0" xfId="0" applyNumberFormat="1" applyFont="1" applyFill="1" applyAlignment="1">
      <alignment horizontal="right" vertical="center"/>
    </xf>
    <xf numFmtId="164" fontId="9" fillId="3" borderId="3" xfId="0" applyNumberFormat="1" applyFont="1" applyFill="1" applyBorder="1" applyAlignment="1">
      <alignment horizontal="right" vertical="center"/>
    </xf>
    <xf numFmtId="164" fontId="10" fillId="3" borderId="1" xfId="0" applyNumberFormat="1" applyFont="1" applyFill="1" applyBorder="1" applyAlignment="1">
      <alignment horizontal="right" vertical="center"/>
    </xf>
    <xf numFmtId="164" fontId="10" fillId="3" borderId="2" xfId="1" applyNumberFormat="1" applyFont="1" applyFill="1" applyBorder="1"/>
    <xf numFmtId="164" fontId="10" fillId="3" borderId="0" xfId="1" applyNumberFormat="1" applyFont="1" applyFill="1" applyBorder="1"/>
    <xf numFmtId="164" fontId="10" fillId="3" borderId="3" xfId="1" applyNumberFormat="1" applyFont="1" applyFill="1" applyBorder="1"/>
    <xf numFmtId="3" fontId="9" fillId="3" borderId="0" xfId="1" quotePrefix="1" applyNumberFormat="1" applyFont="1" applyFill="1"/>
    <xf numFmtId="4" fontId="9" fillId="3" borderId="0" xfId="0" applyNumberFormat="1" applyFont="1" applyFill="1"/>
    <xf numFmtId="0" fontId="11" fillId="2" borderId="0" xfId="0" applyFont="1" applyFill="1"/>
    <xf numFmtId="164" fontId="9" fillId="3" borderId="3" xfId="0" applyNumberFormat="1" applyFont="1" applyFill="1" applyBorder="1"/>
    <xf numFmtId="164" fontId="9" fillId="3" borderId="1" xfId="0" applyNumberFormat="1" applyFont="1" applyFill="1" applyBorder="1"/>
    <xf numFmtId="0" fontId="3"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vertical="center"/>
    </xf>
    <xf numFmtId="0" fontId="4" fillId="2" borderId="0" xfId="0" applyFont="1" applyFill="1" applyAlignment="1">
      <alignment horizontal="left" vertical="top" wrapTex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8" fillId="2" borderId="0" xfId="0" applyFont="1" applyFill="1" applyAlignment="1">
      <alignment horizontal="left" vertical="top"/>
    </xf>
    <xf numFmtId="0" fontId="7" fillId="2" borderId="1" xfId="0" applyFont="1" applyFill="1" applyBorder="1" applyAlignment="1">
      <alignment horizontal="left" wrapText="1"/>
    </xf>
    <xf numFmtId="0" fontId="9" fillId="2" borderId="0" xfId="0" applyFont="1" applyFill="1" applyAlignment="1">
      <alignment horizontal="left"/>
    </xf>
    <xf numFmtId="0" fontId="9" fillId="2" borderId="0" xfId="0" applyFont="1" applyFill="1" applyAlignment="1">
      <alignment horizontal="left" vertical="top" wrapText="1"/>
    </xf>
    <xf numFmtId="0" fontId="7" fillId="2" borderId="1"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387350</xdr:colOff>
      <xdr:row>0</xdr:row>
      <xdr:rowOff>120650</xdr:rowOff>
    </xdr:from>
    <xdr:to>
      <xdr:col>3</xdr:col>
      <xdr:colOff>1254592</xdr:colOff>
      <xdr:row>2</xdr:row>
      <xdr:rowOff>158750</xdr:rowOff>
    </xdr:to>
    <xdr:pic>
      <xdr:nvPicPr>
        <xdr:cNvPr id="3" name="Picture 2">
          <a:extLst>
            <a:ext uri="{FF2B5EF4-FFF2-40B4-BE49-F238E27FC236}">
              <a16:creationId xmlns:a16="http://schemas.microsoft.com/office/drawing/2014/main" id="{91343E0B-C88E-4326-9EC0-60C0B302DA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5700" y="120650"/>
          <a:ext cx="2295992"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3BE6C-BB74-49A4-AD8B-6950E23BFEA8}">
  <dimension ref="B4:E10"/>
  <sheetViews>
    <sheetView tabSelected="1" zoomScaleNormal="100" workbookViewId="0">
      <selection activeCell="B12" sqref="B12"/>
    </sheetView>
  </sheetViews>
  <sheetFormatPr defaultColWidth="8.7109375" defaultRowHeight="26.25" x14ac:dyDescent="0.85"/>
  <cols>
    <col min="1" max="1" width="8.7109375" style="2"/>
    <col min="2" max="5" width="20.42578125" style="2" customWidth="1"/>
    <col min="6" max="16384" width="8.7109375" style="2"/>
  </cols>
  <sheetData>
    <row r="4" spans="2:5" x14ac:dyDescent="0.85">
      <c r="C4" s="85" t="s">
        <v>0</v>
      </c>
      <c r="D4" s="85"/>
    </row>
    <row r="5" spans="2:5" x14ac:dyDescent="0.85">
      <c r="B5" s="86" t="s">
        <v>1</v>
      </c>
      <c r="C5" s="86"/>
      <c r="D5" s="86"/>
      <c r="E5" s="86"/>
    </row>
    <row r="6" spans="2:5" x14ac:dyDescent="0.85">
      <c r="C6" s="87" t="s">
        <v>2</v>
      </c>
      <c r="D6" s="87"/>
    </row>
    <row r="7" spans="2:5" ht="24.95" customHeight="1" x14ac:dyDescent="0.85">
      <c r="B7" s="88" t="s">
        <v>595</v>
      </c>
      <c r="C7" s="88"/>
      <c r="D7" s="88"/>
      <c r="E7" s="88"/>
    </row>
    <row r="8" spans="2:5" ht="18" customHeight="1" x14ac:dyDescent="0.85">
      <c r="B8" s="88"/>
      <c r="C8" s="88"/>
      <c r="D8" s="88"/>
      <c r="E8" s="88"/>
    </row>
    <row r="9" spans="2:5" x14ac:dyDescent="0.85">
      <c r="B9" s="4"/>
      <c r="C9" s="4"/>
      <c r="D9" s="4"/>
      <c r="E9" s="4"/>
    </row>
    <row r="10" spans="2:5" ht="52.5" x14ac:dyDescent="0.85">
      <c r="B10" s="3" t="s">
        <v>3</v>
      </c>
      <c r="C10" s="3"/>
      <c r="D10" s="3"/>
      <c r="E10" s="3"/>
    </row>
  </sheetData>
  <sheetProtection algorithmName="SHA-512" hashValue="5okDkx44IWWbPewEiKOG5k/dS797WltX6+OriiwqJn97bGWgBEK8Y/xm+yEqldBFDHzLAyeJXd+MATe5W/Xw4Q==" saltValue="x0DL93TsMOTZBQO7zmutqA==" spinCount="100000" sheet="1" objects="1" scenarios="1"/>
  <mergeCells count="4">
    <mergeCell ref="C4:D4"/>
    <mergeCell ref="B5:E5"/>
    <mergeCell ref="C6:D6"/>
    <mergeCell ref="B7:E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CAC0-D459-445C-B517-0AEA07FE8630}">
  <sheetPr>
    <tabColor theme="5" tint="0.79998168889431442"/>
  </sheetPr>
  <dimension ref="B3:F1052"/>
  <sheetViews>
    <sheetView workbookViewId="0">
      <selection activeCell="E198" sqref="E198"/>
    </sheetView>
  </sheetViews>
  <sheetFormatPr defaultColWidth="8.7109375" defaultRowHeight="12.75" x14ac:dyDescent="0.2"/>
  <cols>
    <col min="1" max="1" width="6.42578125" style="6" customWidth="1"/>
    <col min="2" max="2" width="57" style="6" customWidth="1"/>
    <col min="3" max="5" width="10.42578125" style="6" customWidth="1"/>
    <col min="6" max="16384" width="8.7109375" style="6"/>
  </cols>
  <sheetData>
    <row r="3" spans="2:5" x14ac:dyDescent="0.2">
      <c r="B3" s="10" t="s">
        <v>72</v>
      </c>
    </row>
    <row r="5" spans="2:5" s="11" customFormat="1" ht="24.6" customHeight="1" x14ac:dyDescent="0.2">
      <c r="C5" s="11">
        <v>2022</v>
      </c>
      <c r="D5" s="11">
        <v>2023</v>
      </c>
      <c r="E5" s="11">
        <v>2024</v>
      </c>
    </row>
    <row r="6" spans="2:5" s="11" customFormat="1" ht="11.1" customHeight="1" x14ac:dyDescent="0.2">
      <c r="C6" s="11" t="s">
        <v>66</v>
      </c>
      <c r="D6" s="11" t="s">
        <v>66</v>
      </c>
      <c r="E6" s="11" t="s">
        <v>66</v>
      </c>
    </row>
    <row r="7" spans="2:5" x14ac:dyDescent="0.2">
      <c r="B7" s="12" t="s">
        <v>73</v>
      </c>
      <c r="C7" s="13"/>
      <c r="D7" s="13"/>
      <c r="E7" s="13"/>
    </row>
    <row r="8" spans="2:5" x14ac:dyDescent="0.2">
      <c r="B8" s="14" t="s">
        <v>17</v>
      </c>
      <c r="C8" s="16">
        <v>247</v>
      </c>
      <c r="D8" s="16">
        <v>246</v>
      </c>
      <c r="E8" s="16">
        <v>252</v>
      </c>
    </row>
    <row r="9" spans="2:5" x14ac:dyDescent="0.2">
      <c r="B9" s="14" t="s">
        <v>18</v>
      </c>
      <c r="C9" s="16">
        <v>176</v>
      </c>
      <c r="D9" s="16">
        <v>184</v>
      </c>
      <c r="E9" s="16">
        <v>173</v>
      </c>
    </row>
    <row r="10" spans="2:5" x14ac:dyDescent="0.2">
      <c r="B10" s="14" t="s">
        <v>19</v>
      </c>
      <c r="C10" s="16">
        <v>22</v>
      </c>
      <c r="D10" s="16">
        <v>22</v>
      </c>
      <c r="E10" s="16">
        <v>28</v>
      </c>
    </row>
    <row r="11" spans="2:5" x14ac:dyDescent="0.2">
      <c r="B11" s="14" t="s">
        <v>20</v>
      </c>
      <c r="C11" s="16">
        <v>1462</v>
      </c>
      <c r="D11" s="16">
        <v>1458</v>
      </c>
      <c r="E11" s="16">
        <v>1349</v>
      </c>
    </row>
    <row r="12" spans="2:5" x14ac:dyDescent="0.2">
      <c r="B12" s="14" t="s">
        <v>21</v>
      </c>
      <c r="C12" s="16">
        <v>3492</v>
      </c>
      <c r="D12" s="16">
        <v>3636</v>
      </c>
      <c r="E12" s="16">
        <v>3582</v>
      </c>
    </row>
    <row r="13" spans="2:5" x14ac:dyDescent="0.2">
      <c r="B13" s="14" t="s">
        <v>22</v>
      </c>
      <c r="C13" s="16">
        <v>263</v>
      </c>
      <c r="D13" s="16">
        <v>237</v>
      </c>
      <c r="E13" s="16">
        <v>155</v>
      </c>
    </row>
    <row r="14" spans="2:5" x14ac:dyDescent="0.2">
      <c r="B14" s="14" t="s">
        <v>23</v>
      </c>
      <c r="C14" s="16">
        <v>114</v>
      </c>
      <c r="D14" s="16">
        <v>114</v>
      </c>
      <c r="E14" s="16">
        <v>108</v>
      </c>
    </row>
    <row r="15" spans="2:5" x14ac:dyDescent="0.2">
      <c r="B15" s="14" t="s">
        <v>24</v>
      </c>
      <c r="C15" s="16">
        <v>936</v>
      </c>
      <c r="D15" s="16">
        <v>919</v>
      </c>
      <c r="E15" s="16">
        <v>912</v>
      </c>
    </row>
    <row r="16" spans="2:5" x14ac:dyDescent="0.2">
      <c r="B16" s="14" t="s">
        <v>25</v>
      </c>
      <c r="C16" s="16">
        <v>116</v>
      </c>
      <c r="D16" s="16">
        <v>119</v>
      </c>
      <c r="E16" s="16">
        <v>115</v>
      </c>
    </row>
    <row r="17" spans="2:5" x14ac:dyDescent="0.2">
      <c r="B17" s="14" t="s">
        <v>26</v>
      </c>
      <c r="C17" s="16">
        <v>49</v>
      </c>
      <c r="D17" s="16">
        <v>50</v>
      </c>
      <c r="E17" s="16">
        <v>50</v>
      </c>
    </row>
    <row r="18" spans="2:5" x14ac:dyDescent="0.2">
      <c r="B18" s="14" t="s">
        <v>27</v>
      </c>
      <c r="C18" s="16">
        <v>286</v>
      </c>
      <c r="D18" s="16">
        <v>311</v>
      </c>
      <c r="E18" s="16">
        <v>335</v>
      </c>
    </row>
    <row r="19" spans="2:5" x14ac:dyDescent="0.2">
      <c r="B19" s="14" t="s">
        <v>28</v>
      </c>
      <c r="C19" s="16">
        <v>183</v>
      </c>
      <c r="D19" s="16">
        <v>135</v>
      </c>
      <c r="E19" s="16">
        <v>95</v>
      </c>
    </row>
    <row r="20" spans="2:5" x14ac:dyDescent="0.2">
      <c r="B20" s="27" t="s">
        <v>0</v>
      </c>
      <c r="C20" s="17">
        <v>7346</v>
      </c>
      <c r="D20" s="17">
        <v>7431</v>
      </c>
      <c r="E20" s="17">
        <v>7154</v>
      </c>
    </row>
    <row r="21" spans="2:5" ht="21" customHeight="1" x14ac:dyDescent="0.2"/>
    <row r="22" spans="2:5" x14ac:dyDescent="0.2">
      <c r="B22" s="11"/>
      <c r="C22" s="11">
        <v>2022</v>
      </c>
      <c r="D22" s="11">
        <v>2023</v>
      </c>
      <c r="E22" s="11">
        <v>2024</v>
      </c>
    </row>
    <row r="23" spans="2:5" x14ac:dyDescent="0.2">
      <c r="B23" s="11"/>
      <c r="C23" s="11" t="s">
        <v>66</v>
      </c>
      <c r="D23" s="11" t="s">
        <v>66</v>
      </c>
      <c r="E23" s="11" t="s">
        <v>66</v>
      </c>
    </row>
    <row r="24" spans="2:5" x14ac:dyDescent="0.2">
      <c r="B24" s="12" t="s">
        <v>98</v>
      </c>
      <c r="C24" s="13"/>
      <c r="D24" s="13"/>
      <c r="E24" s="13"/>
    </row>
    <row r="25" spans="2:5" x14ac:dyDescent="0.2">
      <c r="B25" s="14" t="s">
        <v>74</v>
      </c>
      <c r="C25" s="16">
        <v>108</v>
      </c>
      <c r="D25" s="16">
        <v>110</v>
      </c>
      <c r="E25" s="16">
        <v>118</v>
      </c>
    </row>
    <row r="26" spans="2:5" x14ac:dyDescent="0.2">
      <c r="B26" s="14" t="s">
        <v>86</v>
      </c>
      <c r="C26" s="16">
        <v>139</v>
      </c>
      <c r="D26" s="16">
        <v>136</v>
      </c>
      <c r="E26" s="16">
        <v>134</v>
      </c>
    </row>
    <row r="27" spans="2:5" x14ac:dyDescent="0.2">
      <c r="B27" s="14" t="s">
        <v>75</v>
      </c>
      <c r="C27" s="16">
        <v>58</v>
      </c>
      <c r="D27" s="16">
        <v>54</v>
      </c>
      <c r="E27" s="16">
        <v>52</v>
      </c>
    </row>
    <row r="28" spans="2:5" x14ac:dyDescent="0.2">
      <c r="B28" s="14" t="s">
        <v>87</v>
      </c>
      <c r="C28" s="16">
        <v>118</v>
      </c>
      <c r="D28" s="16">
        <v>130</v>
      </c>
      <c r="E28" s="16">
        <v>121</v>
      </c>
    </row>
    <row r="29" spans="2:5" x14ac:dyDescent="0.2">
      <c r="B29" s="14" t="s">
        <v>76</v>
      </c>
      <c r="C29" s="16">
        <v>15</v>
      </c>
      <c r="D29" s="16">
        <v>15</v>
      </c>
      <c r="E29" s="16">
        <v>20</v>
      </c>
    </row>
    <row r="30" spans="2:5" x14ac:dyDescent="0.2">
      <c r="B30" s="14" t="s">
        <v>88</v>
      </c>
      <c r="C30" s="16">
        <v>7</v>
      </c>
      <c r="D30" s="16">
        <v>7</v>
      </c>
      <c r="E30" s="16">
        <v>8</v>
      </c>
    </row>
    <row r="31" spans="2:5" x14ac:dyDescent="0.2">
      <c r="B31" s="14" t="s">
        <v>77</v>
      </c>
      <c r="C31" s="16">
        <v>531</v>
      </c>
      <c r="D31" s="16">
        <v>526</v>
      </c>
      <c r="E31" s="16">
        <v>503</v>
      </c>
    </row>
    <row r="32" spans="2:5" x14ac:dyDescent="0.2">
      <c r="B32" s="14" t="s">
        <v>89</v>
      </c>
      <c r="C32" s="16">
        <v>931</v>
      </c>
      <c r="D32" s="16">
        <v>932</v>
      </c>
      <c r="E32" s="16">
        <v>846</v>
      </c>
    </row>
    <row r="33" spans="2:5" x14ac:dyDescent="0.2">
      <c r="B33" s="14" t="s">
        <v>78</v>
      </c>
      <c r="C33" s="16">
        <v>1367</v>
      </c>
      <c r="D33" s="16">
        <v>1476</v>
      </c>
      <c r="E33" s="16">
        <v>1476</v>
      </c>
    </row>
    <row r="34" spans="2:5" x14ac:dyDescent="0.2">
      <c r="B34" s="14" t="s">
        <v>90</v>
      </c>
      <c r="C34" s="16">
        <v>2125</v>
      </c>
      <c r="D34" s="16">
        <v>2160</v>
      </c>
      <c r="E34" s="16">
        <v>2106</v>
      </c>
    </row>
    <row r="35" spans="2:5" x14ac:dyDescent="0.2">
      <c r="B35" s="14" t="s">
        <v>79</v>
      </c>
      <c r="C35" s="16">
        <v>139</v>
      </c>
      <c r="D35" s="16">
        <v>123</v>
      </c>
      <c r="E35" s="16">
        <v>82</v>
      </c>
    </row>
    <row r="36" spans="2:5" x14ac:dyDescent="0.2">
      <c r="B36" s="14" t="s">
        <v>91</v>
      </c>
      <c r="C36" s="16">
        <v>124</v>
      </c>
      <c r="D36" s="16">
        <v>114</v>
      </c>
      <c r="E36" s="16">
        <v>73</v>
      </c>
    </row>
    <row r="37" spans="2:5" x14ac:dyDescent="0.2">
      <c r="B37" s="14" t="s">
        <v>80</v>
      </c>
      <c r="C37" s="16">
        <v>45</v>
      </c>
      <c r="D37" s="16">
        <v>40</v>
      </c>
      <c r="E37" s="16">
        <v>37</v>
      </c>
    </row>
    <row r="38" spans="2:5" x14ac:dyDescent="0.2">
      <c r="B38" s="14" t="s">
        <v>92</v>
      </c>
      <c r="C38" s="16">
        <v>69</v>
      </c>
      <c r="D38" s="16">
        <v>74</v>
      </c>
      <c r="E38" s="16">
        <v>71</v>
      </c>
    </row>
    <row r="39" spans="2:5" x14ac:dyDescent="0.2">
      <c r="B39" s="14" t="s">
        <v>81</v>
      </c>
      <c r="C39" s="16">
        <v>290</v>
      </c>
      <c r="D39" s="16">
        <v>299</v>
      </c>
      <c r="E39" s="16">
        <v>302</v>
      </c>
    </row>
    <row r="40" spans="2:5" x14ac:dyDescent="0.2">
      <c r="B40" s="14" t="s">
        <v>93</v>
      </c>
      <c r="C40" s="16">
        <v>646</v>
      </c>
      <c r="D40" s="16">
        <v>620</v>
      </c>
      <c r="E40" s="16">
        <v>610</v>
      </c>
    </row>
    <row r="41" spans="2:5" x14ac:dyDescent="0.2">
      <c r="B41" s="14" t="s">
        <v>82</v>
      </c>
      <c r="C41" s="16">
        <v>56</v>
      </c>
      <c r="D41" s="16">
        <v>60</v>
      </c>
      <c r="E41" s="16">
        <v>56</v>
      </c>
    </row>
    <row r="42" spans="2:5" x14ac:dyDescent="0.2">
      <c r="B42" s="14" t="s">
        <v>94</v>
      </c>
      <c r="C42" s="16">
        <v>60</v>
      </c>
      <c r="D42" s="16">
        <v>59</v>
      </c>
      <c r="E42" s="16">
        <v>59</v>
      </c>
    </row>
    <row r="43" spans="2:5" x14ac:dyDescent="0.2">
      <c r="B43" s="14" t="s">
        <v>83</v>
      </c>
      <c r="C43" s="16">
        <v>31</v>
      </c>
      <c r="D43" s="16">
        <v>31</v>
      </c>
      <c r="E43" s="16">
        <v>29</v>
      </c>
    </row>
    <row r="44" spans="2:5" x14ac:dyDescent="0.2">
      <c r="B44" s="14" t="s">
        <v>95</v>
      </c>
      <c r="C44" s="16">
        <v>18</v>
      </c>
      <c r="D44" s="16">
        <v>19</v>
      </c>
      <c r="E44" s="16">
        <v>21</v>
      </c>
    </row>
    <row r="45" spans="2:5" x14ac:dyDescent="0.2">
      <c r="B45" s="14" t="s">
        <v>84</v>
      </c>
      <c r="C45" s="16">
        <v>111</v>
      </c>
      <c r="D45" s="16">
        <v>124</v>
      </c>
      <c r="E45" s="16">
        <v>143</v>
      </c>
    </row>
    <row r="46" spans="2:5" x14ac:dyDescent="0.2">
      <c r="B46" s="14" t="s">
        <v>96</v>
      </c>
      <c r="C46" s="16">
        <v>175</v>
      </c>
      <c r="D46" s="16">
        <v>187</v>
      </c>
      <c r="E46" s="16">
        <v>192</v>
      </c>
    </row>
    <row r="47" spans="2:5" x14ac:dyDescent="0.2">
      <c r="B47" s="14" t="s">
        <v>85</v>
      </c>
      <c r="C47" s="16">
        <v>51</v>
      </c>
      <c r="D47" s="16">
        <v>39</v>
      </c>
      <c r="E47" s="16">
        <v>28</v>
      </c>
    </row>
    <row r="48" spans="2:5" x14ac:dyDescent="0.2">
      <c r="B48" s="14" t="s">
        <v>97</v>
      </c>
      <c r="C48" s="16">
        <v>132</v>
      </c>
      <c r="D48" s="16">
        <v>96</v>
      </c>
      <c r="E48" s="16">
        <v>67</v>
      </c>
    </row>
    <row r="49" spans="2:5" x14ac:dyDescent="0.2">
      <c r="B49" s="25" t="s">
        <v>142</v>
      </c>
      <c r="C49" s="23">
        <v>2802</v>
      </c>
      <c r="D49" s="23">
        <v>2897</v>
      </c>
      <c r="E49" s="23">
        <v>2846</v>
      </c>
    </row>
    <row r="50" spans="2:5" x14ac:dyDescent="0.2">
      <c r="B50" s="26" t="s">
        <v>143</v>
      </c>
      <c r="C50" s="24">
        <v>4544</v>
      </c>
      <c r="D50" s="24">
        <v>4534</v>
      </c>
      <c r="E50" s="24">
        <v>4308</v>
      </c>
    </row>
    <row r="51" spans="2:5" ht="25.5" customHeight="1" x14ac:dyDescent="0.2"/>
    <row r="52" spans="2:5" x14ac:dyDescent="0.2">
      <c r="B52" s="11"/>
      <c r="C52" s="11">
        <v>2022</v>
      </c>
      <c r="D52" s="11">
        <v>2023</v>
      </c>
      <c r="E52" s="11">
        <v>2024</v>
      </c>
    </row>
    <row r="53" spans="2:5" x14ac:dyDescent="0.2">
      <c r="B53" s="11"/>
      <c r="C53" s="11" t="s">
        <v>47</v>
      </c>
      <c r="D53" s="11" t="s">
        <v>47</v>
      </c>
      <c r="E53" s="11" t="s">
        <v>47</v>
      </c>
    </row>
    <row r="54" spans="2:5" x14ac:dyDescent="0.2">
      <c r="B54" s="12" t="s">
        <v>99</v>
      </c>
      <c r="C54" s="13"/>
      <c r="D54" s="13"/>
      <c r="E54" s="13"/>
    </row>
    <row r="55" spans="2:5" x14ac:dyDescent="0.2">
      <c r="B55" s="14" t="s">
        <v>100</v>
      </c>
      <c r="C55" s="28">
        <v>0.1</v>
      </c>
      <c r="D55" s="28">
        <v>8.3333333333333329E-2</v>
      </c>
      <c r="E55" s="28">
        <v>8.3333333333333329E-2</v>
      </c>
    </row>
    <row r="56" spans="2:5" x14ac:dyDescent="0.2">
      <c r="B56" s="14" t="s">
        <v>101</v>
      </c>
      <c r="C56" s="28">
        <v>0.55737704918032782</v>
      </c>
      <c r="D56" s="28">
        <v>0.5901639344262295</v>
      </c>
      <c r="E56" s="28">
        <v>0.59677419354838712</v>
      </c>
    </row>
    <row r="57" spans="2:5" x14ac:dyDescent="0.2">
      <c r="B57" s="14" t="s">
        <v>102</v>
      </c>
      <c r="C57" s="31">
        <v>0.17647058823529413</v>
      </c>
      <c r="D57" s="31">
        <v>0.17647058823529413</v>
      </c>
      <c r="E57" s="31">
        <v>0.17647058823529413</v>
      </c>
    </row>
    <row r="58" spans="2:5" x14ac:dyDescent="0.2">
      <c r="B58" s="14" t="s">
        <v>113</v>
      </c>
      <c r="C58" s="31">
        <v>0.25</v>
      </c>
      <c r="D58" s="31">
        <v>0.23809523809523808</v>
      </c>
      <c r="E58" s="31">
        <v>0.25</v>
      </c>
    </row>
    <row r="59" spans="2:5" x14ac:dyDescent="0.2">
      <c r="B59" s="14" t="s">
        <v>103</v>
      </c>
      <c r="C59" s="28">
        <v>0.33333333333333331</v>
      </c>
      <c r="D59" s="28">
        <v>0.33333333333333331</v>
      </c>
      <c r="E59" s="28">
        <v>0.33333333333333331</v>
      </c>
    </row>
    <row r="60" spans="2:5" x14ac:dyDescent="0.2">
      <c r="B60" s="14" t="s">
        <v>114</v>
      </c>
      <c r="C60" s="28">
        <v>0.8571428571428571</v>
      </c>
      <c r="D60" s="28">
        <v>0.875</v>
      </c>
      <c r="E60" s="28">
        <v>0.88888888888888884</v>
      </c>
    </row>
    <row r="61" spans="2:5" x14ac:dyDescent="0.2">
      <c r="B61" s="14" t="s">
        <v>104</v>
      </c>
      <c r="C61" s="31">
        <v>0.29166666666666669</v>
      </c>
      <c r="D61" s="31">
        <v>0.30769230769230771</v>
      </c>
      <c r="E61" s="31">
        <v>0.2608695652173913</v>
      </c>
    </row>
    <row r="62" spans="2:5" x14ac:dyDescent="0.2">
      <c r="B62" s="14" t="s">
        <v>115</v>
      </c>
      <c r="C62" s="31">
        <v>0.28918918918918918</v>
      </c>
      <c r="D62" s="31">
        <v>0.29275362318840581</v>
      </c>
      <c r="E62" s="31">
        <v>0.30924855491329478</v>
      </c>
    </row>
    <row r="63" spans="2:5" x14ac:dyDescent="0.2">
      <c r="B63" s="14" t="s">
        <v>105</v>
      </c>
      <c r="C63" s="28">
        <v>0.18439716312056736</v>
      </c>
      <c r="D63" s="28">
        <v>0.21428571428571427</v>
      </c>
      <c r="E63" s="28">
        <v>0.23178807947019867</v>
      </c>
    </row>
    <row r="64" spans="2:5" x14ac:dyDescent="0.2">
      <c r="B64" s="14" t="s">
        <v>116</v>
      </c>
      <c r="C64" s="28">
        <v>0.34695912263210371</v>
      </c>
      <c r="D64" s="28">
        <v>0.36534839924670431</v>
      </c>
      <c r="E64" s="28">
        <v>0.38504155124653738</v>
      </c>
    </row>
    <row r="65" spans="2:5" x14ac:dyDescent="0.2">
      <c r="B65" s="14" t="s">
        <v>106</v>
      </c>
      <c r="C65" s="31">
        <v>0.36363636363636365</v>
      </c>
      <c r="D65" s="31">
        <v>0.4</v>
      </c>
      <c r="E65" s="31">
        <v>0.58333333333333337</v>
      </c>
    </row>
    <row r="66" spans="2:5" x14ac:dyDescent="0.2">
      <c r="B66" s="14" t="s">
        <v>117</v>
      </c>
      <c r="C66" s="31">
        <v>0.59523809523809523</v>
      </c>
      <c r="D66" s="31">
        <v>0.62352941176470589</v>
      </c>
      <c r="E66" s="31">
        <v>0.65384615384615385</v>
      </c>
    </row>
    <row r="67" spans="2:5" x14ac:dyDescent="0.2">
      <c r="B67" s="14" t="s">
        <v>107</v>
      </c>
      <c r="C67" s="28">
        <v>0</v>
      </c>
      <c r="D67" s="28">
        <v>0</v>
      </c>
      <c r="E67" s="28">
        <v>0</v>
      </c>
    </row>
    <row r="68" spans="2:5" x14ac:dyDescent="0.2">
      <c r="B68" s="14" t="s">
        <v>118</v>
      </c>
      <c r="C68" s="28">
        <v>0.30434782608695654</v>
      </c>
      <c r="D68" s="28">
        <v>0.29629629629629628</v>
      </c>
      <c r="E68" s="28">
        <v>0.3</v>
      </c>
    </row>
    <row r="69" spans="2:5" x14ac:dyDescent="0.2">
      <c r="B69" s="14" t="s">
        <v>108</v>
      </c>
      <c r="C69" s="31">
        <v>0.14285714285714285</v>
      </c>
      <c r="D69" s="31">
        <v>0.2</v>
      </c>
      <c r="E69" s="31">
        <v>0.2</v>
      </c>
    </row>
    <row r="70" spans="2:5" x14ac:dyDescent="0.2">
      <c r="B70" s="14" t="s">
        <v>119</v>
      </c>
      <c r="C70" s="31">
        <v>0.21428571428571427</v>
      </c>
      <c r="D70" s="31">
        <v>0.24154589371980675</v>
      </c>
      <c r="E70" s="31">
        <v>0.2558139534883721</v>
      </c>
    </row>
    <row r="71" spans="2:5" x14ac:dyDescent="0.2">
      <c r="B71" s="14" t="s">
        <v>109</v>
      </c>
      <c r="C71" s="28">
        <v>0.3</v>
      </c>
      <c r="D71" s="28">
        <v>0.4</v>
      </c>
      <c r="E71" s="28">
        <v>0.33333333333333331</v>
      </c>
    </row>
    <row r="72" spans="2:5" x14ac:dyDescent="0.2">
      <c r="B72" s="14" t="s">
        <v>120</v>
      </c>
      <c r="C72" s="28">
        <v>0.3</v>
      </c>
      <c r="D72" s="28">
        <v>0.33333333333333331</v>
      </c>
      <c r="E72" s="28">
        <v>0.2978723404255319</v>
      </c>
    </row>
    <row r="73" spans="2:5" x14ac:dyDescent="0.2">
      <c r="B73" s="14" t="s">
        <v>110</v>
      </c>
      <c r="C73" s="31">
        <v>0.25</v>
      </c>
      <c r="D73" s="31">
        <v>0.25</v>
      </c>
      <c r="E73" s="31">
        <v>0.25</v>
      </c>
    </row>
    <row r="74" spans="2:5" x14ac:dyDescent="0.2">
      <c r="B74" s="14" t="s">
        <v>121</v>
      </c>
      <c r="C74" s="31">
        <v>0.57894736842105265</v>
      </c>
      <c r="D74" s="31">
        <v>0.47619047619047616</v>
      </c>
      <c r="E74" s="31">
        <v>0.52173913043478259</v>
      </c>
    </row>
    <row r="75" spans="2:5" x14ac:dyDescent="0.2">
      <c r="B75" s="14" t="s">
        <v>111</v>
      </c>
      <c r="C75" s="28">
        <v>0</v>
      </c>
      <c r="D75" s="28">
        <v>0</v>
      </c>
      <c r="E75" s="28">
        <v>5.5555555555555552E-2</v>
      </c>
    </row>
    <row r="76" spans="2:5" x14ac:dyDescent="0.2">
      <c r="B76" s="14" t="s">
        <v>122</v>
      </c>
      <c r="C76" s="28">
        <v>0.28037383177570091</v>
      </c>
      <c r="D76" s="28">
        <v>0.25454545454545452</v>
      </c>
      <c r="E76" s="28">
        <v>0.28333333333333333</v>
      </c>
    </row>
    <row r="77" spans="2:5" x14ac:dyDescent="0.2">
      <c r="B77" s="14" t="s">
        <v>112</v>
      </c>
      <c r="C77" s="31">
        <v>0</v>
      </c>
      <c r="D77" s="31">
        <v>0</v>
      </c>
      <c r="E77" s="31">
        <v>0</v>
      </c>
    </row>
    <row r="78" spans="2:5" x14ac:dyDescent="0.2">
      <c r="B78" s="14" t="s">
        <v>123</v>
      </c>
      <c r="C78" s="31">
        <v>0.11538461538461539</v>
      </c>
      <c r="D78" s="31">
        <v>0.2</v>
      </c>
      <c r="E78" s="31">
        <v>0.25</v>
      </c>
    </row>
    <row r="79" spans="2:5" x14ac:dyDescent="0.2">
      <c r="B79" s="25" t="s">
        <v>141</v>
      </c>
      <c r="C79" s="29">
        <v>0.18250950570342206</v>
      </c>
      <c r="D79" s="29">
        <v>0.20863309352517986</v>
      </c>
      <c r="E79" s="29">
        <v>0.22262773722627738</v>
      </c>
    </row>
    <row r="80" spans="2:5" x14ac:dyDescent="0.2">
      <c r="B80" s="26" t="s">
        <v>140</v>
      </c>
      <c r="C80" s="30">
        <v>0.33217477656405164</v>
      </c>
      <c r="D80" s="30">
        <v>0.34774162214667315</v>
      </c>
      <c r="E80" s="30">
        <v>0.36139332365747462</v>
      </c>
    </row>
    <row r="83" spans="2:5" x14ac:dyDescent="0.2">
      <c r="B83" s="11"/>
      <c r="C83" s="11">
        <v>2022</v>
      </c>
      <c r="D83" s="11">
        <v>2023</v>
      </c>
      <c r="E83" s="11">
        <v>2024</v>
      </c>
    </row>
    <row r="84" spans="2:5" x14ac:dyDescent="0.2">
      <c r="B84" s="11"/>
      <c r="C84" s="11" t="s">
        <v>66</v>
      </c>
      <c r="D84" s="11" t="s">
        <v>66</v>
      </c>
      <c r="E84" s="11" t="s">
        <v>66</v>
      </c>
    </row>
    <row r="85" spans="2:5" x14ac:dyDescent="0.2">
      <c r="B85" s="12" t="s">
        <v>124</v>
      </c>
      <c r="C85" s="13"/>
      <c r="D85" s="13"/>
      <c r="E85" s="13"/>
    </row>
    <row r="86" spans="2:5" x14ac:dyDescent="0.2">
      <c r="B86" s="14" t="s">
        <v>125</v>
      </c>
      <c r="C86" s="32">
        <v>247</v>
      </c>
      <c r="D86" s="32">
        <v>246</v>
      </c>
      <c r="E86" s="32">
        <v>252</v>
      </c>
    </row>
    <row r="87" spans="2:5" x14ac:dyDescent="0.2">
      <c r="B87" s="14" t="s">
        <v>126</v>
      </c>
      <c r="C87" s="32">
        <v>0</v>
      </c>
      <c r="D87" s="32">
        <v>0</v>
      </c>
      <c r="E87" s="32">
        <v>3</v>
      </c>
    </row>
    <row r="88" spans="2:5" x14ac:dyDescent="0.2">
      <c r="B88" s="14" t="s">
        <v>127</v>
      </c>
      <c r="C88" s="32">
        <v>96</v>
      </c>
      <c r="D88" s="32">
        <v>96</v>
      </c>
      <c r="E88" s="32">
        <v>96</v>
      </c>
    </row>
    <row r="89" spans="2:5" x14ac:dyDescent="0.2">
      <c r="B89" s="14" t="s">
        <v>128</v>
      </c>
      <c r="C89" s="33">
        <v>176</v>
      </c>
      <c r="D89" s="33">
        <v>184</v>
      </c>
      <c r="E89" s="33">
        <v>173</v>
      </c>
    </row>
    <row r="90" spans="2:5" x14ac:dyDescent="0.2">
      <c r="B90" s="14" t="s">
        <v>144</v>
      </c>
      <c r="C90" s="33">
        <v>0</v>
      </c>
      <c r="D90" s="33">
        <v>0</v>
      </c>
      <c r="E90" s="33">
        <v>0</v>
      </c>
    </row>
    <row r="91" spans="2:5" x14ac:dyDescent="0.2">
      <c r="B91" s="14" t="s">
        <v>155</v>
      </c>
      <c r="C91" s="33">
        <v>24</v>
      </c>
      <c r="D91" s="33">
        <v>27</v>
      </c>
      <c r="E91" s="33">
        <v>24</v>
      </c>
    </row>
    <row r="92" spans="2:5" x14ac:dyDescent="0.2">
      <c r="B92" s="14" t="s">
        <v>129</v>
      </c>
      <c r="C92" s="32">
        <v>22</v>
      </c>
      <c r="D92" s="32">
        <v>22</v>
      </c>
      <c r="E92" s="32">
        <v>28</v>
      </c>
    </row>
    <row r="93" spans="2:5" x14ac:dyDescent="0.2">
      <c r="B93" s="14" t="s">
        <v>145</v>
      </c>
      <c r="C93" s="32">
        <v>0</v>
      </c>
      <c r="D93" s="32">
        <v>0</v>
      </c>
      <c r="E93" s="32">
        <v>1</v>
      </c>
    </row>
    <row r="94" spans="2:5" x14ac:dyDescent="0.2">
      <c r="B94" s="14" t="s">
        <v>156</v>
      </c>
      <c r="C94" s="32">
        <v>0</v>
      </c>
      <c r="D94" s="32">
        <v>0</v>
      </c>
      <c r="E94" s="32">
        <v>0</v>
      </c>
    </row>
    <row r="95" spans="2:5" x14ac:dyDescent="0.2">
      <c r="B95" s="14" t="s">
        <v>130</v>
      </c>
      <c r="C95" s="33">
        <v>1412</v>
      </c>
      <c r="D95" s="33">
        <v>1408</v>
      </c>
      <c r="E95" s="33">
        <v>1349</v>
      </c>
    </row>
    <row r="96" spans="2:5" x14ac:dyDescent="0.2">
      <c r="B96" s="14" t="s">
        <v>146</v>
      </c>
      <c r="C96" s="33">
        <v>50</v>
      </c>
      <c r="D96" s="33">
        <v>50</v>
      </c>
      <c r="E96" s="33">
        <v>82</v>
      </c>
    </row>
    <row r="97" spans="2:5" x14ac:dyDescent="0.2">
      <c r="B97" s="14" t="s">
        <v>157</v>
      </c>
      <c r="C97" s="33">
        <v>486</v>
      </c>
      <c r="D97" s="33">
        <v>500</v>
      </c>
      <c r="E97" s="33">
        <v>491</v>
      </c>
    </row>
    <row r="98" spans="2:5" x14ac:dyDescent="0.2">
      <c r="B98" s="14" t="s">
        <v>131</v>
      </c>
      <c r="C98" s="32">
        <v>3492</v>
      </c>
      <c r="D98" s="32">
        <v>3636</v>
      </c>
      <c r="E98" s="32">
        <v>3582</v>
      </c>
    </row>
    <row r="99" spans="2:5" x14ac:dyDescent="0.2">
      <c r="B99" s="14" t="s">
        <v>147</v>
      </c>
      <c r="C99" s="32">
        <v>13</v>
      </c>
      <c r="D99" s="32">
        <v>12</v>
      </c>
      <c r="E99" s="32">
        <v>24</v>
      </c>
    </row>
    <row r="100" spans="2:5" x14ac:dyDescent="0.2">
      <c r="B100" s="14" t="s">
        <v>158</v>
      </c>
      <c r="C100" s="32">
        <v>287</v>
      </c>
      <c r="D100" s="32">
        <v>274</v>
      </c>
      <c r="E100" s="32">
        <v>288</v>
      </c>
    </row>
    <row r="101" spans="2:5" x14ac:dyDescent="0.2">
      <c r="B101" s="14" t="s">
        <v>132</v>
      </c>
      <c r="C101" s="33">
        <v>263</v>
      </c>
      <c r="D101" s="33">
        <v>237</v>
      </c>
      <c r="E101" s="33">
        <v>155</v>
      </c>
    </row>
    <row r="102" spans="2:5" x14ac:dyDescent="0.2">
      <c r="B102" s="14" t="s">
        <v>148</v>
      </c>
      <c r="C102" s="33">
        <v>0</v>
      </c>
      <c r="D102" s="33">
        <v>0</v>
      </c>
      <c r="E102" s="33">
        <v>0</v>
      </c>
    </row>
    <row r="103" spans="2:5" x14ac:dyDescent="0.2">
      <c r="B103" s="14" t="s">
        <v>159</v>
      </c>
      <c r="C103" s="33">
        <v>34</v>
      </c>
      <c r="D103" s="33">
        <v>34</v>
      </c>
      <c r="E103" s="33">
        <v>18</v>
      </c>
    </row>
    <row r="104" spans="2:5" x14ac:dyDescent="0.2">
      <c r="B104" s="14" t="s">
        <v>133</v>
      </c>
      <c r="C104" s="32">
        <v>114</v>
      </c>
      <c r="D104" s="32">
        <v>114</v>
      </c>
      <c r="E104" s="32">
        <v>108</v>
      </c>
    </row>
    <row r="105" spans="2:5" x14ac:dyDescent="0.2">
      <c r="B105" s="14" t="s">
        <v>149</v>
      </c>
      <c r="C105" s="32">
        <v>0</v>
      </c>
      <c r="D105" s="32">
        <v>0</v>
      </c>
      <c r="E105" s="32">
        <v>0</v>
      </c>
    </row>
    <row r="106" spans="2:5" x14ac:dyDescent="0.2">
      <c r="B106" s="14" t="s">
        <v>160</v>
      </c>
      <c r="C106" s="32">
        <v>8</v>
      </c>
      <c r="D106" s="32">
        <v>8</v>
      </c>
      <c r="E106" s="32">
        <v>18</v>
      </c>
    </row>
    <row r="107" spans="2:5" x14ac:dyDescent="0.2">
      <c r="B107" s="14" t="s">
        <v>134</v>
      </c>
      <c r="C107" s="33">
        <v>936</v>
      </c>
      <c r="D107" s="33">
        <v>919</v>
      </c>
      <c r="E107" s="33">
        <v>912</v>
      </c>
    </row>
    <row r="108" spans="2:5" x14ac:dyDescent="0.2">
      <c r="B108" s="14" t="s">
        <v>150</v>
      </c>
      <c r="C108" s="33">
        <v>0</v>
      </c>
      <c r="D108" s="33">
        <v>1</v>
      </c>
      <c r="E108" s="33">
        <v>1</v>
      </c>
    </row>
    <row r="109" spans="2:5" x14ac:dyDescent="0.2">
      <c r="B109" s="14" t="s">
        <v>161</v>
      </c>
      <c r="C109" s="33">
        <v>53</v>
      </c>
      <c r="D109" s="33">
        <v>78</v>
      </c>
      <c r="E109" s="33">
        <v>84</v>
      </c>
    </row>
    <row r="110" spans="2:5" x14ac:dyDescent="0.2">
      <c r="B110" s="14" t="s">
        <v>135</v>
      </c>
      <c r="C110" s="32">
        <v>116</v>
      </c>
      <c r="D110" s="32">
        <v>119</v>
      </c>
      <c r="E110" s="32">
        <v>115</v>
      </c>
    </row>
    <row r="111" spans="2:5" x14ac:dyDescent="0.2">
      <c r="B111" s="14" t="s">
        <v>151</v>
      </c>
      <c r="C111" s="32">
        <v>0</v>
      </c>
      <c r="D111" s="32">
        <v>0</v>
      </c>
      <c r="E111" s="32">
        <v>0</v>
      </c>
    </row>
    <row r="112" spans="2:5" x14ac:dyDescent="0.2">
      <c r="B112" s="14" t="s">
        <v>162</v>
      </c>
      <c r="C112" s="32">
        <v>0</v>
      </c>
      <c r="D112" s="32">
        <v>0</v>
      </c>
      <c r="E112" s="32">
        <v>20</v>
      </c>
    </row>
    <row r="113" spans="2:5" x14ac:dyDescent="0.2">
      <c r="B113" s="14" t="s">
        <v>136</v>
      </c>
      <c r="C113" s="33">
        <v>49</v>
      </c>
      <c r="D113" s="33">
        <v>50</v>
      </c>
      <c r="E113" s="33">
        <v>50</v>
      </c>
    </row>
    <row r="114" spans="2:5" x14ac:dyDescent="0.2">
      <c r="B114" s="14" t="s">
        <v>152</v>
      </c>
      <c r="C114" s="33">
        <v>0</v>
      </c>
      <c r="D114" s="33">
        <v>0</v>
      </c>
      <c r="E114" s="33">
        <v>0</v>
      </c>
    </row>
    <row r="115" spans="2:5" x14ac:dyDescent="0.2">
      <c r="B115" s="14" t="s">
        <v>163</v>
      </c>
      <c r="C115" s="33">
        <v>0</v>
      </c>
      <c r="D115" s="33">
        <v>0</v>
      </c>
      <c r="E115" s="33">
        <v>1</v>
      </c>
    </row>
    <row r="116" spans="2:5" x14ac:dyDescent="0.2">
      <c r="B116" s="14" t="s">
        <v>137</v>
      </c>
      <c r="C116" s="32">
        <v>286</v>
      </c>
      <c r="D116" s="32">
        <v>311</v>
      </c>
      <c r="E116" s="32">
        <v>335</v>
      </c>
    </row>
    <row r="117" spans="2:5" x14ac:dyDescent="0.2">
      <c r="B117" s="14" t="s">
        <v>153</v>
      </c>
      <c r="C117" s="32">
        <v>0</v>
      </c>
      <c r="D117" s="32">
        <v>0</v>
      </c>
      <c r="E117" s="32">
        <v>0</v>
      </c>
    </row>
    <row r="118" spans="2:5" x14ac:dyDescent="0.2">
      <c r="B118" s="14" t="s">
        <v>164</v>
      </c>
      <c r="C118" s="32">
        <v>0</v>
      </c>
      <c r="D118" s="32">
        <v>0</v>
      </c>
      <c r="E118" s="32">
        <v>73</v>
      </c>
    </row>
    <row r="119" spans="2:5" x14ac:dyDescent="0.2">
      <c r="B119" s="14" t="s">
        <v>138</v>
      </c>
      <c r="C119" s="33">
        <v>183</v>
      </c>
      <c r="D119" s="33">
        <v>135</v>
      </c>
      <c r="E119" s="33">
        <v>95</v>
      </c>
    </row>
    <row r="120" spans="2:5" x14ac:dyDescent="0.2">
      <c r="B120" s="14" t="s">
        <v>154</v>
      </c>
      <c r="C120" s="33">
        <v>0</v>
      </c>
      <c r="D120" s="33">
        <v>0</v>
      </c>
      <c r="E120" s="33">
        <v>0</v>
      </c>
    </row>
    <row r="121" spans="2:5" x14ac:dyDescent="0.2">
      <c r="B121" s="14" t="s">
        <v>165</v>
      </c>
      <c r="C121" s="33">
        <v>85</v>
      </c>
      <c r="D121" s="33">
        <v>86</v>
      </c>
      <c r="E121" s="33">
        <v>72</v>
      </c>
    </row>
    <row r="122" spans="2:5" x14ac:dyDescent="0.2">
      <c r="B122" s="25" t="s">
        <v>139</v>
      </c>
      <c r="C122" s="34">
        <v>7296</v>
      </c>
      <c r="D122" s="34">
        <v>7381</v>
      </c>
      <c r="E122" s="34">
        <v>7154</v>
      </c>
    </row>
    <row r="123" spans="2:5" x14ac:dyDescent="0.2">
      <c r="B123" s="36" t="s">
        <v>167</v>
      </c>
      <c r="C123" s="37">
        <v>63</v>
      </c>
      <c r="D123" s="37">
        <v>63</v>
      </c>
      <c r="E123" s="37">
        <v>111</v>
      </c>
    </row>
    <row r="124" spans="2:5" x14ac:dyDescent="0.2">
      <c r="B124" s="26" t="s">
        <v>166</v>
      </c>
      <c r="C124" s="35">
        <v>1073</v>
      </c>
      <c r="D124" s="35">
        <v>1103</v>
      </c>
      <c r="E124" s="35">
        <f>E88+E91+E94+E97+E100+E103+E106+E109+E112+E115+E118+E121</f>
        <v>1185</v>
      </c>
    </row>
    <row r="127" spans="2:5" x14ac:dyDescent="0.2">
      <c r="B127" s="11"/>
      <c r="C127" s="11">
        <v>2022</v>
      </c>
      <c r="D127" s="11">
        <v>2023</v>
      </c>
      <c r="E127" s="11">
        <v>2024</v>
      </c>
    </row>
    <row r="128" spans="2:5" x14ac:dyDescent="0.2">
      <c r="B128" s="11"/>
      <c r="C128" s="11" t="s">
        <v>66</v>
      </c>
      <c r="D128" s="11" t="s">
        <v>66</v>
      </c>
      <c r="E128" s="11" t="s">
        <v>66</v>
      </c>
    </row>
    <row r="129" spans="2:5" x14ac:dyDescent="0.2">
      <c r="B129" s="12" t="s">
        <v>168</v>
      </c>
      <c r="C129" s="13"/>
      <c r="D129" s="13"/>
      <c r="E129" s="13"/>
    </row>
    <row r="130" spans="2:5" x14ac:dyDescent="0.2">
      <c r="B130" s="14" t="s">
        <v>169</v>
      </c>
      <c r="C130" s="32">
        <v>20</v>
      </c>
      <c r="D130" s="32">
        <v>28</v>
      </c>
      <c r="E130" s="32">
        <v>32</v>
      </c>
    </row>
    <row r="131" spans="2:5" x14ac:dyDescent="0.2">
      <c r="B131" s="14" t="s">
        <v>182</v>
      </c>
      <c r="C131" s="32">
        <v>201</v>
      </c>
      <c r="D131" s="32">
        <v>194</v>
      </c>
      <c r="E131" s="32">
        <v>193</v>
      </c>
    </row>
    <row r="132" spans="2:5" x14ac:dyDescent="0.2">
      <c r="B132" s="14" t="s">
        <v>194</v>
      </c>
      <c r="C132" s="32">
        <v>26</v>
      </c>
      <c r="D132" s="32">
        <v>24</v>
      </c>
      <c r="E132" s="32">
        <v>27</v>
      </c>
    </row>
    <row r="133" spans="2:5" x14ac:dyDescent="0.2">
      <c r="B133" s="14" t="s">
        <v>170</v>
      </c>
      <c r="C133" s="33">
        <v>18</v>
      </c>
      <c r="D133" s="33">
        <v>25</v>
      </c>
      <c r="E133" s="33">
        <v>22</v>
      </c>
    </row>
    <row r="134" spans="2:5" x14ac:dyDescent="0.2">
      <c r="B134" s="14" t="s">
        <v>183</v>
      </c>
      <c r="C134" s="33">
        <v>131</v>
      </c>
      <c r="D134" s="33">
        <v>136</v>
      </c>
      <c r="E134" s="33">
        <v>126</v>
      </c>
    </row>
    <row r="135" spans="2:5" x14ac:dyDescent="0.2">
      <c r="B135" s="14" t="s">
        <v>195</v>
      </c>
      <c r="C135" s="33">
        <v>27</v>
      </c>
      <c r="D135" s="33">
        <v>23</v>
      </c>
      <c r="E135" s="33">
        <v>25</v>
      </c>
    </row>
    <row r="136" spans="2:5" x14ac:dyDescent="0.2">
      <c r="B136" s="14" t="s">
        <v>171</v>
      </c>
      <c r="C136" s="32">
        <v>3</v>
      </c>
      <c r="D136" s="32">
        <v>3</v>
      </c>
      <c r="E136" s="32">
        <v>3</v>
      </c>
    </row>
    <row r="137" spans="2:5" x14ac:dyDescent="0.2">
      <c r="B137" s="14" t="s">
        <v>184</v>
      </c>
      <c r="C137" s="32">
        <v>18</v>
      </c>
      <c r="D137" s="32">
        <v>18</v>
      </c>
      <c r="E137" s="32">
        <v>24</v>
      </c>
    </row>
    <row r="138" spans="2:5" x14ac:dyDescent="0.2">
      <c r="B138" s="14" t="s">
        <v>196</v>
      </c>
      <c r="C138" s="32">
        <v>1</v>
      </c>
      <c r="D138" s="32">
        <v>1</v>
      </c>
      <c r="E138" s="32">
        <v>1</v>
      </c>
    </row>
    <row r="139" spans="2:5" x14ac:dyDescent="0.2">
      <c r="B139" s="14" t="s">
        <v>172</v>
      </c>
      <c r="C139" s="33">
        <v>574</v>
      </c>
      <c r="D139" s="33">
        <v>567</v>
      </c>
      <c r="E139" s="33">
        <v>554</v>
      </c>
    </row>
    <row r="140" spans="2:5" x14ac:dyDescent="0.2">
      <c r="B140" s="14" t="s">
        <v>185</v>
      </c>
      <c r="C140" s="33">
        <v>745</v>
      </c>
      <c r="D140" s="33">
        <v>741</v>
      </c>
      <c r="E140" s="33">
        <v>744</v>
      </c>
    </row>
    <row r="141" spans="2:5" x14ac:dyDescent="0.2">
      <c r="B141" s="14" t="s">
        <v>197</v>
      </c>
      <c r="C141" s="33">
        <v>93</v>
      </c>
      <c r="D141" s="33">
        <v>100</v>
      </c>
      <c r="E141" s="33">
        <v>51</v>
      </c>
    </row>
    <row r="142" spans="2:5" x14ac:dyDescent="0.2">
      <c r="B142" s="14" t="s">
        <v>173</v>
      </c>
      <c r="C142" s="32">
        <v>1056</v>
      </c>
      <c r="D142" s="32">
        <v>1116</v>
      </c>
      <c r="E142" s="32">
        <v>1042</v>
      </c>
    </row>
    <row r="143" spans="2:5" x14ac:dyDescent="0.2">
      <c r="B143" s="14" t="s">
        <v>186</v>
      </c>
      <c r="C143" s="32">
        <v>2187</v>
      </c>
      <c r="D143" s="32">
        <v>2280</v>
      </c>
      <c r="E143" s="32">
        <v>2303</v>
      </c>
    </row>
    <row r="144" spans="2:5" x14ac:dyDescent="0.2">
      <c r="B144" s="14" t="s">
        <v>198</v>
      </c>
      <c r="C144" s="32">
        <v>249</v>
      </c>
      <c r="D144" s="32">
        <v>240</v>
      </c>
      <c r="E144" s="32">
        <v>237</v>
      </c>
    </row>
    <row r="145" spans="2:5" x14ac:dyDescent="0.2">
      <c r="B145" s="14" t="s">
        <v>174</v>
      </c>
      <c r="C145" s="33">
        <v>23</v>
      </c>
      <c r="D145" s="33">
        <v>22</v>
      </c>
      <c r="E145" s="33">
        <v>17</v>
      </c>
    </row>
    <row r="146" spans="2:5" x14ac:dyDescent="0.2">
      <c r="B146" s="14" t="s">
        <v>187</v>
      </c>
      <c r="C146" s="33">
        <v>100</v>
      </c>
      <c r="D146" s="33">
        <v>86</v>
      </c>
      <c r="E146" s="33">
        <v>55</v>
      </c>
    </row>
    <row r="147" spans="2:5" x14ac:dyDescent="0.2">
      <c r="B147" s="14" t="s">
        <v>199</v>
      </c>
      <c r="C147" s="33">
        <v>140</v>
      </c>
      <c r="D147" s="33">
        <v>129</v>
      </c>
      <c r="E147" s="33">
        <v>83</v>
      </c>
    </row>
    <row r="148" spans="2:5" x14ac:dyDescent="0.2">
      <c r="B148" s="14" t="s">
        <v>175</v>
      </c>
      <c r="C148" s="32">
        <v>10</v>
      </c>
      <c r="D148" s="32">
        <v>13</v>
      </c>
      <c r="E148" s="32">
        <v>10</v>
      </c>
    </row>
    <row r="149" spans="2:5" x14ac:dyDescent="0.2">
      <c r="B149" s="14" t="s">
        <v>188</v>
      </c>
      <c r="C149" s="32">
        <v>72</v>
      </c>
      <c r="D149" s="32">
        <v>77</v>
      </c>
      <c r="E149" s="32">
        <v>74</v>
      </c>
    </row>
    <row r="150" spans="2:5" x14ac:dyDescent="0.2">
      <c r="B150" s="14" t="s">
        <v>200</v>
      </c>
      <c r="C150" s="32">
        <v>32</v>
      </c>
      <c r="D150" s="32">
        <v>24</v>
      </c>
      <c r="E150" s="32">
        <v>24</v>
      </c>
    </row>
    <row r="151" spans="2:5" x14ac:dyDescent="0.2">
      <c r="B151" s="14" t="s">
        <v>176</v>
      </c>
      <c r="C151" s="33">
        <v>240</v>
      </c>
      <c r="D151" s="33">
        <v>266</v>
      </c>
      <c r="E151" s="33">
        <v>290</v>
      </c>
    </row>
    <row r="152" spans="2:5" x14ac:dyDescent="0.2">
      <c r="B152" s="14" t="s">
        <v>189</v>
      </c>
      <c r="C152" s="33">
        <v>571</v>
      </c>
      <c r="D152" s="33">
        <v>556</v>
      </c>
      <c r="E152" s="33">
        <v>537</v>
      </c>
    </row>
    <row r="153" spans="2:5" x14ac:dyDescent="0.2">
      <c r="B153" s="14" t="s">
        <v>201</v>
      </c>
      <c r="C153" s="33">
        <v>125</v>
      </c>
      <c r="D153" s="33">
        <v>97</v>
      </c>
      <c r="E153" s="33">
        <v>85</v>
      </c>
    </row>
    <row r="154" spans="2:5" x14ac:dyDescent="0.2">
      <c r="B154" s="14" t="s">
        <v>177</v>
      </c>
      <c r="C154" s="32">
        <v>12</v>
      </c>
      <c r="D154" s="32">
        <v>14</v>
      </c>
      <c r="E154" s="32">
        <v>12</v>
      </c>
    </row>
    <row r="155" spans="2:5" x14ac:dyDescent="0.2">
      <c r="B155" s="14" t="s">
        <v>190</v>
      </c>
      <c r="C155" s="32">
        <v>84</v>
      </c>
      <c r="D155" s="32">
        <v>88</v>
      </c>
      <c r="E155" s="32">
        <v>89</v>
      </c>
    </row>
    <row r="156" spans="2:5" x14ac:dyDescent="0.2">
      <c r="B156" s="14" t="s">
        <v>202</v>
      </c>
      <c r="C156" s="32">
        <v>20</v>
      </c>
      <c r="D156" s="32">
        <v>17</v>
      </c>
      <c r="E156" s="32">
        <v>14</v>
      </c>
    </row>
    <row r="157" spans="2:5" x14ac:dyDescent="0.2">
      <c r="B157" s="14" t="s">
        <v>178</v>
      </c>
      <c r="C157" s="33">
        <v>2</v>
      </c>
      <c r="D157" s="33">
        <v>3</v>
      </c>
      <c r="E157" s="33">
        <v>3</v>
      </c>
    </row>
    <row r="158" spans="2:5" x14ac:dyDescent="0.2">
      <c r="B158" s="14" t="s">
        <v>191</v>
      </c>
      <c r="C158" s="33">
        <v>17</v>
      </c>
      <c r="D158" s="33">
        <v>18</v>
      </c>
      <c r="E158" s="33">
        <v>18</v>
      </c>
    </row>
    <row r="159" spans="2:5" x14ac:dyDescent="0.2">
      <c r="B159" s="14" t="s">
        <v>203</v>
      </c>
      <c r="C159" s="33">
        <v>30</v>
      </c>
      <c r="D159" s="33">
        <v>29</v>
      </c>
      <c r="E159" s="33">
        <v>29</v>
      </c>
    </row>
    <row r="160" spans="2:5" x14ac:dyDescent="0.2">
      <c r="B160" s="14" t="s">
        <v>179</v>
      </c>
      <c r="C160" s="32">
        <v>27</v>
      </c>
      <c r="D160" s="32">
        <v>47</v>
      </c>
      <c r="E160" s="32">
        <v>48</v>
      </c>
    </row>
    <row r="161" spans="2:5" x14ac:dyDescent="0.2">
      <c r="B161" s="14" t="s">
        <v>192</v>
      </c>
      <c r="C161" s="32">
        <v>236</v>
      </c>
      <c r="D161" s="32">
        <v>241</v>
      </c>
      <c r="E161" s="32">
        <v>258</v>
      </c>
    </row>
    <row r="162" spans="2:5" x14ac:dyDescent="0.2">
      <c r="B162" s="14" t="s">
        <v>204</v>
      </c>
      <c r="C162" s="32">
        <v>23</v>
      </c>
      <c r="D162" s="32">
        <v>23</v>
      </c>
      <c r="E162" s="32">
        <v>29</v>
      </c>
    </row>
    <row r="163" spans="2:5" x14ac:dyDescent="0.2">
      <c r="B163" s="14" t="s">
        <v>180</v>
      </c>
      <c r="C163" s="33">
        <v>1</v>
      </c>
      <c r="D163" s="33">
        <v>1</v>
      </c>
      <c r="E163" s="33">
        <v>1</v>
      </c>
    </row>
    <row r="164" spans="2:5" x14ac:dyDescent="0.2">
      <c r="B164" s="14" t="s">
        <v>193</v>
      </c>
      <c r="C164" s="33">
        <v>141</v>
      </c>
      <c r="D164" s="33">
        <v>107</v>
      </c>
      <c r="E164" s="33">
        <v>69</v>
      </c>
    </row>
    <row r="165" spans="2:5" x14ac:dyDescent="0.2">
      <c r="B165" s="14" t="s">
        <v>205</v>
      </c>
      <c r="C165" s="33">
        <v>41</v>
      </c>
      <c r="D165" s="33">
        <v>27</v>
      </c>
      <c r="E165" s="33">
        <v>25</v>
      </c>
    </row>
    <row r="166" spans="2:5" x14ac:dyDescent="0.2">
      <c r="B166" s="25" t="s">
        <v>181</v>
      </c>
      <c r="C166" s="34">
        <v>1986</v>
      </c>
      <c r="D166" s="34">
        <v>2105</v>
      </c>
      <c r="E166" s="34">
        <v>2034</v>
      </c>
    </row>
    <row r="167" spans="2:5" x14ac:dyDescent="0.2">
      <c r="B167" s="36" t="s">
        <v>207</v>
      </c>
      <c r="C167" s="37">
        <v>4503</v>
      </c>
      <c r="D167" s="37">
        <v>4542</v>
      </c>
      <c r="E167" s="37">
        <v>4490</v>
      </c>
    </row>
    <row r="168" spans="2:5" x14ac:dyDescent="0.2">
      <c r="B168" s="26" t="s">
        <v>206</v>
      </c>
      <c r="C168" s="35">
        <v>807</v>
      </c>
      <c r="D168" s="35">
        <v>734</v>
      </c>
      <c r="E168" s="35">
        <v>630</v>
      </c>
    </row>
    <row r="171" spans="2:5" x14ac:dyDescent="0.2">
      <c r="B171" s="11"/>
      <c r="C171" s="11">
        <v>2022</v>
      </c>
      <c r="D171" s="11">
        <v>2023</v>
      </c>
      <c r="E171" s="11">
        <v>2024</v>
      </c>
    </row>
    <row r="172" spans="2:5" x14ac:dyDescent="0.2">
      <c r="B172" s="11"/>
      <c r="C172" s="11" t="s">
        <v>66</v>
      </c>
      <c r="D172" s="11" t="s">
        <v>66</v>
      </c>
      <c r="E172" s="11" t="s">
        <v>66</v>
      </c>
    </row>
    <row r="173" spans="2:5" x14ac:dyDescent="0.2">
      <c r="B173" s="12" t="s">
        <v>596</v>
      </c>
      <c r="C173" s="13"/>
      <c r="D173" s="13"/>
      <c r="E173" s="13"/>
    </row>
    <row r="174" spans="2:5" x14ac:dyDescent="0.2">
      <c r="B174" s="14" t="s">
        <v>208</v>
      </c>
      <c r="C174" s="32">
        <v>10</v>
      </c>
      <c r="D174" s="32">
        <v>12</v>
      </c>
      <c r="E174" s="32">
        <v>12</v>
      </c>
    </row>
    <row r="175" spans="2:5" x14ac:dyDescent="0.2">
      <c r="B175" s="14" t="s">
        <v>220</v>
      </c>
      <c r="C175" s="32">
        <v>61</v>
      </c>
      <c r="D175" s="32">
        <v>61</v>
      </c>
      <c r="E175" s="32">
        <v>62</v>
      </c>
    </row>
    <row r="176" spans="2:5" x14ac:dyDescent="0.2">
      <c r="B176" s="14" t="s">
        <v>234</v>
      </c>
      <c r="C176" s="32">
        <v>171</v>
      </c>
      <c r="D176" s="32">
        <v>159</v>
      </c>
      <c r="E176" s="32">
        <v>164</v>
      </c>
    </row>
    <row r="177" spans="2:5" x14ac:dyDescent="0.2">
      <c r="B177" s="14" t="s">
        <v>247</v>
      </c>
      <c r="C177" s="32">
        <v>5</v>
      </c>
      <c r="D177" s="32">
        <v>14</v>
      </c>
      <c r="E177" s="32">
        <v>14</v>
      </c>
    </row>
    <row r="178" spans="2:5" x14ac:dyDescent="0.2">
      <c r="B178" s="14" t="s">
        <v>209</v>
      </c>
      <c r="C178" s="33">
        <v>17</v>
      </c>
      <c r="D178" s="33">
        <v>17</v>
      </c>
      <c r="E178" s="33">
        <v>17</v>
      </c>
    </row>
    <row r="179" spans="2:5" x14ac:dyDescent="0.2">
      <c r="B179" s="14" t="s">
        <v>221</v>
      </c>
      <c r="C179" s="33">
        <v>64</v>
      </c>
      <c r="D179" s="33">
        <v>63</v>
      </c>
      <c r="E179" s="33">
        <v>60</v>
      </c>
    </row>
    <row r="180" spans="2:5" x14ac:dyDescent="0.2">
      <c r="B180" s="14" t="s">
        <v>235</v>
      </c>
      <c r="C180" s="33">
        <v>88</v>
      </c>
      <c r="D180" s="33">
        <v>97</v>
      </c>
      <c r="E180" s="33">
        <v>91</v>
      </c>
    </row>
    <row r="181" spans="2:5" x14ac:dyDescent="0.2">
      <c r="B181" s="14" t="s">
        <v>248</v>
      </c>
      <c r="C181" s="33">
        <v>7</v>
      </c>
      <c r="D181" s="33">
        <v>7</v>
      </c>
      <c r="E181" s="33">
        <v>5</v>
      </c>
    </row>
    <row r="182" spans="2:5" x14ac:dyDescent="0.2">
      <c r="B182" s="14" t="s">
        <v>210</v>
      </c>
      <c r="C182" s="32">
        <v>3</v>
      </c>
      <c r="D182" s="32">
        <v>3</v>
      </c>
      <c r="E182" s="32">
        <v>3</v>
      </c>
    </row>
    <row r="183" spans="2:5" x14ac:dyDescent="0.2">
      <c r="B183" s="14" t="s">
        <v>222</v>
      </c>
      <c r="C183" s="32">
        <v>7</v>
      </c>
      <c r="D183" s="32">
        <v>8</v>
      </c>
      <c r="E183" s="32">
        <v>9</v>
      </c>
    </row>
    <row r="184" spans="2:5" x14ac:dyDescent="0.2">
      <c r="B184" s="14" t="s">
        <v>236</v>
      </c>
      <c r="C184" s="32">
        <v>12</v>
      </c>
      <c r="D184" s="32">
        <v>11</v>
      </c>
      <c r="E184" s="32">
        <v>16</v>
      </c>
    </row>
    <row r="185" spans="2:5" x14ac:dyDescent="0.2">
      <c r="B185" s="14" t="s">
        <v>249</v>
      </c>
      <c r="C185" s="32">
        <v>0</v>
      </c>
      <c r="D185" s="32">
        <v>0</v>
      </c>
      <c r="E185" s="32">
        <v>0</v>
      </c>
    </row>
    <row r="186" spans="2:5" x14ac:dyDescent="0.2">
      <c r="B186" s="14" t="s">
        <v>211</v>
      </c>
      <c r="C186" s="33">
        <v>24</v>
      </c>
      <c r="D186" s="33">
        <v>26</v>
      </c>
      <c r="E186" s="33">
        <v>23</v>
      </c>
    </row>
    <row r="187" spans="2:5" x14ac:dyDescent="0.2">
      <c r="B187" s="14" t="s">
        <v>223</v>
      </c>
      <c r="C187" s="33">
        <v>370</v>
      </c>
      <c r="D187" s="33">
        <v>345</v>
      </c>
      <c r="E187" s="33">
        <v>346</v>
      </c>
    </row>
    <row r="188" spans="2:5" x14ac:dyDescent="0.2">
      <c r="B188" s="14" t="s">
        <v>237</v>
      </c>
      <c r="C188" s="33">
        <v>928</v>
      </c>
      <c r="D188" s="33">
        <v>948</v>
      </c>
      <c r="E188" s="33">
        <v>887</v>
      </c>
    </row>
    <row r="189" spans="2:5" x14ac:dyDescent="0.2">
      <c r="B189" s="14" t="s">
        <v>250</v>
      </c>
      <c r="C189" s="33">
        <v>90</v>
      </c>
      <c r="D189" s="33">
        <v>89</v>
      </c>
      <c r="E189" s="33">
        <v>93</v>
      </c>
    </row>
    <row r="190" spans="2:5" x14ac:dyDescent="0.2">
      <c r="B190" s="14" t="s">
        <v>212</v>
      </c>
      <c r="C190" s="32">
        <v>141</v>
      </c>
      <c r="D190" s="32">
        <v>154</v>
      </c>
      <c r="E190" s="32">
        <v>151</v>
      </c>
    </row>
    <row r="191" spans="2:5" x14ac:dyDescent="0.2">
      <c r="B191" s="14" t="s">
        <v>224</v>
      </c>
      <c r="C191" s="32">
        <v>1003</v>
      </c>
      <c r="D191" s="32">
        <v>1062</v>
      </c>
      <c r="E191" s="32">
        <v>1083</v>
      </c>
    </row>
    <row r="192" spans="2:5" x14ac:dyDescent="0.2">
      <c r="B192" s="14" t="s">
        <v>238</v>
      </c>
      <c r="C192" s="32">
        <v>2108</v>
      </c>
      <c r="D192" s="32">
        <v>2186</v>
      </c>
      <c r="E192" s="32">
        <v>2130</v>
      </c>
    </row>
    <row r="193" spans="2:5" x14ac:dyDescent="0.2">
      <c r="B193" s="14" t="s">
        <v>251</v>
      </c>
      <c r="C193" s="32">
        <v>240</v>
      </c>
      <c r="D193" s="32">
        <v>234</v>
      </c>
      <c r="E193" s="32">
        <v>218</v>
      </c>
    </row>
    <row r="194" spans="2:5" x14ac:dyDescent="0.2">
      <c r="B194" s="14" t="s">
        <v>213</v>
      </c>
      <c r="C194" s="33">
        <v>11</v>
      </c>
      <c r="D194" s="33">
        <v>10</v>
      </c>
      <c r="E194" s="33">
        <v>12</v>
      </c>
    </row>
    <row r="195" spans="2:5" x14ac:dyDescent="0.2">
      <c r="B195" s="14" t="s">
        <v>225</v>
      </c>
      <c r="C195" s="33">
        <v>84</v>
      </c>
      <c r="D195" s="33">
        <v>85</v>
      </c>
      <c r="E195" s="33">
        <v>52</v>
      </c>
    </row>
    <row r="196" spans="2:5" x14ac:dyDescent="0.2">
      <c r="B196" s="14" t="s">
        <v>239</v>
      </c>
      <c r="C196" s="33">
        <v>149</v>
      </c>
      <c r="D196" s="33">
        <v>125</v>
      </c>
      <c r="E196" s="33">
        <v>83</v>
      </c>
    </row>
    <row r="197" spans="2:5" x14ac:dyDescent="0.2">
      <c r="B197" s="14" t="s">
        <v>252</v>
      </c>
      <c r="C197" s="33">
        <v>19</v>
      </c>
      <c r="D197" s="33">
        <v>17</v>
      </c>
      <c r="E197" s="33">
        <v>8</v>
      </c>
    </row>
    <row r="198" spans="2:5" x14ac:dyDescent="0.2">
      <c r="B198" s="14" t="s">
        <v>214</v>
      </c>
      <c r="C198" s="32">
        <v>6</v>
      </c>
      <c r="D198" s="32">
        <v>6</v>
      </c>
      <c r="E198" s="32">
        <v>6</v>
      </c>
    </row>
    <row r="199" spans="2:5" x14ac:dyDescent="0.2">
      <c r="B199" s="14" t="s">
        <v>226</v>
      </c>
      <c r="C199" s="32">
        <v>23</v>
      </c>
      <c r="D199" s="32">
        <v>27</v>
      </c>
      <c r="E199" s="32">
        <v>30</v>
      </c>
    </row>
    <row r="200" spans="2:5" x14ac:dyDescent="0.2">
      <c r="B200" s="14" t="s">
        <v>240</v>
      </c>
      <c r="C200" s="32">
        <v>79</v>
      </c>
      <c r="D200" s="32">
        <v>76</v>
      </c>
      <c r="E200" s="32">
        <v>68</v>
      </c>
    </row>
    <row r="201" spans="2:5" x14ac:dyDescent="0.2">
      <c r="B201" s="14" t="s">
        <v>253</v>
      </c>
      <c r="C201" s="32">
        <v>6</v>
      </c>
      <c r="D201" s="32">
        <v>5</v>
      </c>
      <c r="E201" s="32">
        <v>4</v>
      </c>
    </row>
    <row r="202" spans="2:5" x14ac:dyDescent="0.2">
      <c r="B202" s="14" t="s">
        <v>215</v>
      </c>
      <c r="C202" s="33">
        <v>14</v>
      </c>
      <c r="D202" s="33">
        <v>15</v>
      </c>
      <c r="E202" s="33">
        <v>15</v>
      </c>
    </row>
    <row r="203" spans="2:5" x14ac:dyDescent="0.2">
      <c r="B203" s="14" t="s">
        <v>227</v>
      </c>
      <c r="C203" s="33">
        <v>210</v>
      </c>
      <c r="D203" s="33">
        <v>207</v>
      </c>
      <c r="E203" s="33">
        <v>215</v>
      </c>
    </row>
    <row r="204" spans="2:5" x14ac:dyDescent="0.2">
      <c r="B204" s="14" t="s">
        <v>241</v>
      </c>
      <c r="C204" s="33">
        <v>594</v>
      </c>
      <c r="D204" s="33">
        <v>608</v>
      </c>
      <c r="E204" s="33">
        <v>605</v>
      </c>
    </row>
    <row r="205" spans="2:5" x14ac:dyDescent="0.2">
      <c r="B205" s="14" t="s">
        <v>254</v>
      </c>
      <c r="C205" s="33">
        <v>118</v>
      </c>
      <c r="D205" s="33">
        <v>89</v>
      </c>
      <c r="E205" s="33">
        <v>77</v>
      </c>
    </row>
    <row r="206" spans="2:5" x14ac:dyDescent="0.2">
      <c r="B206" s="14" t="s">
        <v>216</v>
      </c>
      <c r="C206" s="32">
        <v>10</v>
      </c>
      <c r="D206" s="32">
        <v>10</v>
      </c>
      <c r="E206" s="32">
        <v>9</v>
      </c>
    </row>
    <row r="207" spans="2:5" x14ac:dyDescent="0.2">
      <c r="B207" s="14" t="s">
        <v>228</v>
      </c>
      <c r="C207" s="32">
        <v>40</v>
      </c>
      <c r="D207" s="32">
        <v>45</v>
      </c>
      <c r="E207" s="32">
        <v>47</v>
      </c>
    </row>
    <row r="208" spans="2:5" x14ac:dyDescent="0.2">
      <c r="B208" s="14" t="s">
        <v>242</v>
      </c>
      <c r="C208" s="32">
        <v>66</v>
      </c>
      <c r="D208" s="32">
        <v>64</v>
      </c>
      <c r="E208" s="32">
        <v>59</v>
      </c>
    </row>
    <row r="209" spans="2:5" x14ac:dyDescent="0.2">
      <c r="B209" s="14" t="s">
        <v>255</v>
      </c>
      <c r="C209" s="32">
        <v>0</v>
      </c>
      <c r="D209" s="32">
        <v>0</v>
      </c>
      <c r="E209" s="32">
        <v>0</v>
      </c>
    </row>
    <row r="210" spans="2:5" x14ac:dyDescent="0.2">
      <c r="B210" s="14" t="s">
        <v>217</v>
      </c>
      <c r="C210" s="33">
        <v>4</v>
      </c>
      <c r="D210" s="33">
        <v>4</v>
      </c>
      <c r="E210" s="33">
        <v>4</v>
      </c>
    </row>
    <row r="211" spans="2:5" x14ac:dyDescent="0.2">
      <c r="B211" s="14" t="s">
        <v>229</v>
      </c>
      <c r="C211" s="33">
        <v>19</v>
      </c>
      <c r="D211" s="33">
        <v>21</v>
      </c>
      <c r="E211" s="33">
        <v>23</v>
      </c>
    </row>
    <row r="212" spans="2:5" x14ac:dyDescent="0.2">
      <c r="B212" s="14" t="s">
        <v>243</v>
      </c>
      <c r="C212" s="33">
        <v>25</v>
      </c>
      <c r="D212" s="33">
        <v>25</v>
      </c>
      <c r="E212" s="33">
        <v>23</v>
      </c>
    </row>
    <row r="213" spans="2:5" x14ac:dyDescent="0.2">
      <c r="B213" s="14" t="s">
        <v>256</v>
      </c>
      <c r="C213" s="33">
        <v>1</v>
      </c>
      <c r="D213" s="33">
        <v>0</v>
      </c>
      <c r="E213" s="33">
        <v>0</v>
      </c>
    </row>
    <row r="214" spans="2:5" x14ac:dyDescent="0.2">
      <c r="B214" s="14" t="s">
        <v>218</v>
      </c>
      <c r="C214" s="32">
        <v>17</v>
      </c>
      <c r="D214" s="32">
        <v>17</v>
      </c>
      <c r="E214" s="32">
        <v>18</v>
      </c>
    </row>
    <row r="215" spans="2:5" x14ac:dyDescent="0.2">
      <c r="B215" s="14" t="s">
        <v>230</v>
      </c>
      <c r="C215" s="32">
        <v>107</v>
      </c>
      <c r="D215" s="32">
        <v>110</v>
      </c>
      <c r="E215" s="32">
        <v>120</v>
      </c>
    </row>
    <row r="216" spans="2:5" x14ac:dyDescent="0.2">
      <c r="B216" s="14" t="s">
        <v>244</v>
      </c>
      <c r="C216" s="32">
        <v>156</v>
      </c>
      <c r="D216" s="32">
        <v>178</v>
      </c>
      <c r="E216" s="32">
        <v>191</v>
      </c>
    </row>
    <row r="217" spans="2:5" x14ac:dyDescent="0.2">
      <c r="B217" s="14" t="s">
        <v>257</v>
      </c>
      <c r="C217" s="32">
        <v>6</v>
      </c>
      <c r="D217" s="32">
        <v>6</v>
      </c>
      <c r="E217" s="32">
        <v>6</v>
      </c>
    </row>
    <row r="218" spans="2:5" x14ac:dyDescent="0.2">
      <c r="B218" s="14" t="s">
        <v>219</v>
      </c>
      <c r="C218" s="33">
        <v>6</v>
      </c>
      <c r="D218" s="33">
        <v>4</v>
      </c>
      <c r="E218" s="33">
        <v>4</v>
      </c>
    </row>
    <row r="219" spans="2:5" x14ac:dyDescent="0.2">
      <c r="B219" s="14" t="s">
        <v>231</v>
      </c>
      <c r="C219" s="33">
        <v>26</v>
      </c>
      <c r="D219" s="33">
        <v>25</v>
      </c>
      <c r="E219" s="33">
        <v>20</v>
      </c>
    </row>
    <row r="220" spans="2:5" x14ac:dyDescent="0.2">
      <c r="B220" s="14" t="s">
        <v>245</v>
      </c>
      <c r="C220" s="33">
        <v>110</v>
      </c>
      <c r="D220" s="33">
        <v>91</v>
      </c>
      <c r="E220" s="33">
        <v>64</v>
      </c>
    </row>
    <row r="221" spans="2:5" x14ac:dyDescent="0.2">
      <c r="B221" s="14" t="s">
        <v>258</v>
      </c>
      <c r="C221" s="33">
        <v>41</v>
      </c>
      <c r="D221" s="33">
        <v>15</v>
      </c>
      <c r="E221" s="33">
        <v>7</v>
      </c>
    </row>
    <row r="222" spans="2:5" x14ac:dyDescent="0.2">
      <c r="B222" s="25" t="s">
        <v>233</v>
      </c>
      <c r="C222" s="34">
        <v>263</v>
      </c>
      <c r="D222" s="34">
        <v>278</v>
      </c>
      <c r="E222" s="34">
        <v>274</v>
      </c>
    </row>
    <row r="223" spans="2:5" x14ac:dyDescent="0.2">
      <c r="B223" s="36" t="s">
        <v>232</v>
      </c>
      <c r="C223" s="37">
        <v>2014</v>
      </c>
      <c r="D223" s="37">
        <v>2059</v>
      </c>
      <c r="E223" s="37">
        <v>2067</v>
      </c>
    </row>
    <row r="224" spans="2:5" x14ac:dyDescent="0.2">
      <c r="B224" s="36" t="s">
        <v>246</v>
      </c>
      <c r="C224" s="37">
        <v>4486</v>
      </c>
      <c r="D224" s="37">
        <v>4568</v>
      </c>
      <c r="E224" s="37">
        <v>4381</v>
      </c>
    </row>
    <row r="225" spans="2:5" x14ac:dyDescent="0.2">
      <c r="B225" s="26" t="s">
        <v>259</v>
      </c>
      <c r="C225" s="35">
        <v>533</v>
      </c>
      <c r="D225" s="35">
        <v>476</v>
      </c>
      <c r="E225" s="35">
        <v>432</v>
      </c>
    </row>
    <row r="228" spans="2:5" x14ac:dyDescent="0.2">
      <c r="B228" s="11"/>
      <c r="C228" s="11">
        <v>2022</v>
      </c>
      <c r="D228" s="11">
        <v>2023</v>
      </c>
      <c r="E228" s="11">
        <v>2024</v>
      </c>
    </row>
    <row r="229" spans="2:5" x14ac:dyDescent="0.2">
      <c r="B229" s="11"/>
      <c r="C229" s="11" t="s">
        <v>47</v>
      </c>
      <c r="D229" s="11" t="s">
        <v>47</v>
      </c>
      <c r="E229" s="11" t="s">
        <v>47</v>
      </c>
    </row>
    <row r="230" spans="2:5" x14ac:dyDescent="0.2">
      <c r="B230" s="12" t="s">
        <v>260</v>
      </c>
      <c r="C230" s="13"/>
      <c r="D230" s="13"/>
      <c r="E230" s="13"/>
    </row>
    <row r="231" spans="2:5" x14ac:dyDescent="0.2">
      <c r="B231" s="14" t="s">
        <v>261</v>
      </c>
      <c r="C231" s="28">
        <v>0.98799999999999999</v>
      </c>
      <c r="D231" s="28">
        <v>0.98</v>
      </c>
      <c r="E231" s="28">
        <v>0.98009999999999997</v>
      </c>
    </row>
    <row r="232" spans="2:5" x14ac:dyDescent="0.2">
      <c r="B232" s="14" t="s">
        <v>274</v>
      </c>
      <c r="C232" s="28">
        <v>0.9</v>
      </c>
      <c r="D232" s="28">
        <v>0.75</v>
      </c>
      <c r="E232" s="28">
        <v>0.75</v>
      </c>
    </row>
    <row r="233" spans="2:5" x14ac:dyDescent="0.2">
      <c r="B233" s="14" t="s">
        <v>262</v>
      </c>
      <c r="C233" s="31">
        <v>0.75600000000000001</v>
      </c>
      <c r="D233" s="31">
        <v>0.75</v>
      </c>
      <c r="E233" s="31">
        <v>0.73399999999999999</v>
      </c>
    </row>
    <row r="234" spans="2:5" x14ac:dyDescent="0.2">
      <c r="B234" s="14" t="s">
        <v>275</v>
      </c>
      <c r="C234" s="31">
        <v>0.23499999999999999</v>
      </c>
      <c r="D234" s="31">
        <v>0.23499999999999999</v>
      </c>
      <c r="E234" s="31">
        <v>0.23499999999999999</v>
      </c>
    </row>
    <row r="235" spans="2:5" x14ac:dyDescent="0.2">
      <c r="B235" s="14" t="s">
        <v>263</v>
      </c>
      <c r="C235" s="28">
        <v>0.91</v>
      </c>
      <c r="D235" s="28">
        <v>0.95499999999999996</v>
      </c>
      <c r="E235" s="28">
        <v>0.96399999999999997</v>
      </c>
    </row>
    <row r="236" spans="2:5" x14ac:dyDescent="0.2">
      <c r="B236" s="14" t="s">
        <v>276</v>
      </c>
      <c r="C236" s="28">
        <v>0.66700000000000004</v>
      </c>
      <c r="D236" s="28">
        <v>0.66700000000000004</v>
      </c>
      <c r="E236" s="28">
        <v>0.66700000000000004</v>
      </c>
    </row>
    <row r="237" spans="2:5" x14ac:dyDescent="0.2">
      <c r="B237" s="14" t="s">
        <v>264</v>
      </c>
      <c r="C237" s="31">
        <v>0.99360000000000004</v>
      </c>
      <c r="D237" s="31">
        <v>0.99570000000000003</v>
      </c>
      <c r="E237" s="31">
        <v>0.996</v>
      </c>
    </row>
    <row r="238" spans="2:5" x14ac:dyDescent="0.2">
      <c r="B238" s="14" t="s">
        <v>277</v>
      </c>
      <c r="C238" s="31">
        <v>1</v>
      </c>
      <c r="D238" s="31">
        <v>1</v>
      </c>
      <c r="E238" s="31">
        <v>1</v>
      </c>
    </row>
    <row r="239" spans="2:5" x14ac:dyDescent="0.2">
      <c r="B239" s="14" t="s">
        <v>265</v>
      </c>
      <c r="C239" s="28">
        <v>0.997</v>
      </c>
      <c r="D239" s="28">
        <v>0.99639999999999995</v>
      </c>
      <c r="E239" s="28">
        <v>0.996</v>
      </c>
    </row>
    <row r="240" spans="2:5" x14ac:dyDescent="0.2">
      <c r="B240" s="14" t="s">
        <v>278</v>
      </c>
      <c r="C240" s="28">
        <v>0.95699999999999996</v>
      </c>
      <c r="D240" s="28">
        <v>0.94799999999999995</v>
      </c>
      <c r="E240" s="28">
        <v>0.94699999999999995</v>
      </c>
    </row>
    <row r="241" spans="2:5" x14ac:dyDescent="0.2">
      <c r="B241" s="14" t="s">
        <v>266</v>
      </c>
      <c r="C241" s="31">
        <v>0.996</v>
      </c>
      <c r="D241" s="31">
        <v>0.996</v>
      </c>
      <c r="E241" s="31">
        <v>1</v>
      </c>
    </row>
    <row r="242" spans="2:5" x14ac:dyDescent="0.2">
      <c r="B242" s="14" t="s">
        <v>279</v>
      </c>
      <c r="C242" s="31">
        <v>1</v>
      </c>
      <c r="D242" s="31">
        <v>1</v>
      </c>
      <c r="E242" s="31">
        <v>1</v>
      </c>
    </row>
    <row r="243" spans="2:5" x14ac:dyDescent="0.2">
      <c r="B243" s="14" t="s">
        <v>267</v>
      </c>
      <c r="C243" s="28">
        <v>1</v>
      </c>
      <c r="D243" s="28">
        <v>1</v>
      </c>
      <c r="E243" s="28">
        <v>0.99070000000000003</v>
      </c>
    </row>
    <row r="244" spans="2:5" x14ac:dyDescent="0.2">
      <c r="B244" s="14" t="s">
        <v>280</v>
      </c>
      <c r="C244" s="28">
        <v>1</v>
      </c>
      <c r="D244" s="28">
        <v>1</v>
      </c>
      <c r="E244" s="28">
        <v>1</v>
      </c>
    </row>
    <row r="245" spans="2:5" x14ac:dyDescent="0.2">
      <c r="B245" s="14" t="s">
        <v>268</v>
      </c>
      <c r="C245" s="31">
        <v>0.99780000000000002</v>
      </c>
      <c r="D245" s="31">
        <v>0.99780000000000002</v>
      </c>
      <c r="E245" s="31">
        <v>1</v>
      </c>
    </row>
    <row r="246" spans="2:5" x14ac:dyDescent="0.2">
      <c r="B246" s="14" t="s">
        <v>281</v>
      </c>
      <c r="C246" s="31">
        <v>0.92859999999999998</v>
      </c>
      <c r="D246" s="31">
        <v>0.93330000000000002</v>
      </c>
      <c r="E246" s="31">
        <v>1</v>
      </c>
    </row>
    <row r="247" spans="2:5" x14ac:dyDescent="0.2">
      <c r="B247" s="14" t="s">
        <v>269</v>
      </c>
      <c r="C247" s="28">
        <v>0.24</v>
      </c>
      <c r="D247" s="28">
        <v>0.24399999999999999</v>
      </c>
      <c r="E247" s="28">
        <v>0.22600000000000001</v>
      </c>
    </row>
    <row r="248" spans="2:5" x14ac:dyDescent="0.2">
      <c r="B248" s="14" t="s">
        <v>282</v>
      </c>
      <c r="C248" s="28">
        <v>0</v>
      </c>
      <c r="D248" s="28">
        <v>0</v>
      </c>
      <c r="E248" s="28">
        <v>0</v>
      </c>
    </row>
    <row r="249" spans="2:5" x14ac:dyDescent="0.2">
      <c r="B249" s="14" t="s">
        <v>270</v>
      </c>
      <c r="C249" s="31">
        <v>0.755</v>
      </c>
      <c r="D249" s="31">
        <v>0.8</v>
      </c>
      <c r="E249" s="31">
        <v>0.82</v>
      </c>
    </row>
    <row r="250" spans="2:5" x14ac:dyDescent="0.2">
      <c r="B250" s="14" t="s">
        <v>283</v>
      </c>
      <c r="C250" s="31">
        <v>0.5</v>
      </c>
      <c r="D250" s="31">
        <v>0.5</v>
      </c>
      <c r="E250" s="31">
        <v>0.5</v>
      </c>
    </row>
    <row r="251" spans="2:5" x14ac:dyDescent="0.2">
      <c r="B251" s="14" t="s">
        <v>271</v>
      </c>
      <c r="C251" s="28">
        <v>0.248</v>
      </c>
      <c r="D251" s="28">
        <v>0.27</v>
      </c>
      <c r="E251" s="28">
        <v>0.28299999999999997</v>
      </c>
    </row>
    <row r="252" spans="2:5" x14ac:dyDescent="0.2">
      <c r="B252" s="14" t="s">
        <v>284</v>
      </c>
      <c r="C252" s="28">
        <v>5.8999999999999997E-2</v>
      </c>
      <c r="D252" s="28">
        <v>5.8999999999999997E-2</v>
      </c>
      <c r="E252" s="28">
        <v>5.5500000000000001E-2</v>
      </c>
    </row>
    <row r="253" spans="2:5" x14ac:dyDescent="0.2">
      <c r="B253" s="14" t="s">
        <v>272</v>
      </c>
      <c r="C253" s="31">
        <v>0.97299999999999998</v>
      </c>
      <c r="D253" s="31">
        <v>0.97</v>
      </c>
      <c r="E253" s="31">
        <v>0.95779999999999998</v>
      </c>
    </row>
    <row r="254" spans="2:5" x14ac:dyDescent="0.2">
      <c r="B254" s="14" t="s">
        <v>285</v>
      </c>
      <c r="C254" s="31">
        <v>0.16700000000000001</v>
      </c>
      <c r="D254" s="31">
        <v>0</v>
      </c>
      <c r="E254" s="31">
        <v>0</v>
      </c>
    </row>
    <row r="255" spans="2:5" x14ac:dyDescent="0.2">
      <c r="B255" s="25" t="s">
        <v>273</v>
      </c>
      <c r="C255" s="41" t="s">
        <v>287</v>
      </c>
      <c r="D255" s="41" t="s">
        <v>287</v>
      </c>
      <c r="E255" s="41" t="s">
        <v>287</v>
      </c>
    </row>
    <row r="256" spans="2:5" x14ac:dyDescent="0.2">
      <c r="B256" s="26" t="s">
        <v>286</v>
      </c>
      <c r="C256" s="42" t="s">
        <v>287</v>
      </c>
      <c r="D256" s="42" t="s">
        <v>287</v>
      </c>
      <c r="E256" s="42" t="s">
        <v>287</v>
      </c>
    </row>
    <row r="259" spans="2:5" x14ac:dyDescent="0.2">
      <c r="B259" s="11"/>
      <c r="C259" s="11">
        <v>2022</v>
      </c>
      <c r="D259" s="11">
        <v>2023</v>
      </c>
      <c r="E259" s="11">
        <v>2024</v>
      </c>
    </row>
    <row r="260" spans="2:5" x14ac:dyDescent="0.2">
      <c r="B260" s="11"/>
      <c r="C260" s="11" t="s">
        <v>66</v>
      </c>
      <c r="D260" s="11" t="s">
        <v>66</v>
      </c>
      <c r="E260" s="11" t="s">
        <v>66</v>
      </c>
    </row>
    <row r="261" spans="2:5" x14ac:dyDescent="0.2">
      <c r="B261" s="12" t="s">
        <v>288</v>
      </c>
      <c r="C261" s="38"/>
      <c r="D261" s="38"/>
      <c r="E261" s="38"/>
    </row>
    <row r="262" spans="2:5" x14ac:dyDescent="0.2">
      <c r="B262" s="14" t="s">
        <v>17</v>
      </c>
      <c r="C262" s="39">
        <v>1</v>
      </c>
      <c r="D262" s="39">
        <v>1</v>
      </c>
      <c r="E262" s="39">
        <v>1</v>
      </c>
    </row>
    <row r="263" spans="2:5" x14ac:dyDescent="0.2">
      <c r="B263" s="14" t="s">
        <v>18</v>
      </c>
      <c r="C263" s="39">
        <v>0</v>
      </c>
      <c r="D263" s="39">
        <v>0</v>
      </c>
      <c r="E263" s="39">
        <v>0</v>
      </c>
    </row>
    <row r="264" spans="2:5" x14ac:dyDescent="0.2">
      <c r="B264" s="14" t="s">
        <v>19</v>
      </c>
      <c r="C264" s="39">
        <v>0</v>
      </c>
      <c r="D264" s="39">
        <v>0</v>
      </c>
      <c r="E264" s="39">
        <v>0</v>
      </c>
    </row>
    <row r="265" spans="2:5" x14ac:dyDescent="0.2">
      <c r="B265" s="14" t="s">
        <v>20</v>
      </c>
      <c r="C265" s="39">
        <v>33</v>
      </c>
      <c r="D265" s="39">
        <v>35</v>
      </c>
      <c r="E265" s="39">
        <v>35</v>
      </c>
    </row>
    <row r="266" spans="2:5" x14ac:dyDescent="0.2">
      <c r="B266" s="14" t="s">
        <v>21</v>
      </c>
      <c r="C266" s="39">
        <v>92</v>
      </c>
      <c r="D266" s="39">
        <v>97</v>
      </c>
      <c r="E266" s="39">
        <v>90</v>
      </c>
    </row>
    <row r="267" spans="2:5" x14ac:dyDescent="0.2">
      <c r="B267" s="14" t="s">
        <v>22</v>
      </c>
      <c r="C267" s="39">
        <v>0</v>
      </c>
      <c r="D267" s="39">
        <v>0</v>
      </c>
      <c r="E267" s="39">
        <v>0</v>
      </c>
    </row>
    <row r="268" spans="2:5" x14ac:dyDescent="0.2">
      <c r="B268" s="14" t="s">
        <v>23</v>
      </c>
      <c r="C268" s="39">
        <v>2</v>
      </c>
      <c r="D268" s="39">
        <v>2</v>
      </c>
      <c r="E268" s="39">
        <v>1</v>
      </c>
    </row>
    <row r="269" spans="2:5" x14ac:dyDescent="0.2">
      <c r="B269" s="14" t="s">
        <v>24</v>
      </c>
      <c r="C269" s="39">
        <v>2</v>
      </c>
      <c r="D269" s="39">
        <v>2</v>
      </c>
      <c r="E269" s="39">
        <v>1</v>
      </c>
    </row>
    <row r="270" spans="2:5" x14ac:dyDescent="0.2">
      <c r="B270" s="14" t="s">
        <v>25</v>
      </c>
      <c r="C270" s="39">
        <v>0</v>
      </c>
      <c r="D270" s="39">
        <v>0</v>
      </c>
      <c r="E270" s="39">
        <v>0</v>
      </c>
    </row>
    <row r="271" spans="2:5" x14ac:dyDescent="0.2">
      <c r="B271" s="14" t="s">
        <v>26</v>
      </c>
      <c r="C271" s="39">
        <v>0</v>
      </c>
      <c r="D271" s="39">
        <v>0</v>
      </c>
      <c r="E271" s="39">
        <v>0</v>
      </c>
    </row>
    <row r="272" spans="2:5" x14ac:dyDescent="0.2">
      <c r="B272" s="14" t="s">
        <v>27</v>
      </c>
      <c r="C272" s="39">
        <v>0</v>
      </c>
      <c r="D272" s="39">
        <v>0</v>
      </c>
      <c r="E272" s="39">
        <v>0</v>
      </c>
    </row>
    <row r="273" spans="2:5" x14ac:dyDescent="0.2">
      <c r="B273" s="14" t="s">
        <v>28</v>
      </c>
      <c r="C273" s="39">
        <v>0</v>
      </c>
      <c r="D273" s="39">
        <v>0</v>
      </c>
      <c r="E273" s="39">
        <v>0</v>
      </c>
    </row>
    <row r="274" spans="2:5" x14ac:dyDescent="0.2">
      <c r="B274" s="27" t="s">
        <v>0</v>
      </c>
      <c r="C274" s="40">
        <f>SUM(C262:C273)</f>
        <v>130</v>
      </c>
      <c r="D274" s="40">
        <f t="shared" ref="D274:E274" si="0">SUM(D262:D273)</f>
        <v>137</v>
      </c>
      <c r="E274" s="40">
        <f t="shared" si="0"/>
        <v>128</v>
      </c>
    </row>
    <row r="277" spans="2:5" x14ac:dyDescent="0.2">
      <c r="B277" s="10" t="s">
        <v>343</v>
      </c>
    </row>
    <row r="279" spans="2:5" x14ac:dyDescent="0.2">
      <c r="B279" s="11"/>
      <c r="C279" s="11">
        <v>2022</v>
      </c>
      <c r="D279" s="11">
        <v>2023</v>
      </c>
      <c r="E279" s="11">
        <v>2024</v>
      </c>
    </row>
    <row r="280" spans="2:5" x14ac:dyDescent="0.2">
      <c r="B280" s="11"/>
      <c r="C280" s="11" t="s">
        <v>66</v>
      </c>
      <c r="D280" s="11" t="s">
        <v>66</v>
      </c>
      <c r="E280" s="11" t="s">
        <v>66</v>
      </c>
    </row>
    <row r="281" spans="2:5" x14ac:dyDescent="0.2">
      <c r="B281" s="12" t="s">
        <v>344</v>
      </c>
      <c r="C281" s="13"/>
      <c r="D281" s="13"/>
      <c r="E281" s="13"/>
    </row>
    <row r="282" spans="2:5" x14ac:dyDescent="0.2">
      <c r="B282" s="14" t="s">
        <v>74</v>
      </c>
      <c r="C282" s="32">
        <v>9</v>
      </c>
      <c r="D282" s="32">
        <v>6</v>
      </c>
      <c r="E282" s="32">
        <v>4</v>
      </c>
    </row>
    <row r="283" spans="2:5" x14ac:dyDescent="0.2">
      <c r="B283" s="14" t="s">
        <v>86</v>
      </c>
      <c r="C283" s="32">
        <v>9</v>
      </c>
      <c r="D283" s="32">
        <v>11</v>
      </c>
      <c r="E283" s="32">
        <v>9</v>
      </c>
    </row>
    <row r="284" spans="2:5" x14ac:dyDescent="0.2">
      <c r="B284" s="14" t="s">
        <v>75</v>
      </c>
      <c r="C284" s="33">
        <v>6</v>
      </c>
      <c r="D284" s="33">
        <v>2</v>
      </c>
      <c r="E284" s="33">
        <v>2</v>
      </c>
    </row>
    <row r="285" spans="2:5" x14ac:dyDescent="0.2">
      <c r="B285" s="14" t="s">
        <v>87</v>
      </c>
      <c r="C285" s="33">
        <v>4</v>
      </c>
      <c r="D285" s="33">
        <v>4</v>
      </c>
      <c r="E285" s="33">
        <v>6</v>
      </c>
    </row>
    <row r="286" spans="2:5" x14ac:dyDescent="0.2">
      <c r="B286" s="14" t="s">
        <v>76</v>
      </c>
      <c r="C286" s="32">
        <v>3</v>
      </c>
      <c r="D286" s="32">
        <v>1</v>
      </c>
      <c r="E286" s="32">
        <v>0</v>
      </c>
    </row>
    <row r="287" spans="2:5" x14ac:dyDescent="0.2">
      <c r="B287" s="14" t="s">
        <v>88</v>
      </c>
      <c r="C287" s="32">
        <v>1</v>
      </c>
      <c r="D287" s="32">
        <v>1</v>
      </c>
      <c r="E287" s="32">
        <v>1</v>
      </c>
    </row>
    <row r="288" spans="2:5" x14ac:dyDescent="0.2">
      <c r="B288" s="14" t="s">
        <v>77</v>
      </c>
      <c r="C288" s="33">
        <v>16</v>
      </c>
      <c r="D288" s="33">
        <v>18</v>
      </c>
      <c r="E288" s="33">
        <v>26</v>
      </c>
    </row>
    <row r="289" spans="2:5" x14ac:dyDescent="0.2">
      <c r="B289" s="14" t="s">
        <v>89</v>
      </c>
      <c r="C289" s="33">
        <v>0</v>
      </c>
      <c r="D289" s="33">
        <v>0</v>
      </c>
      <c r="E289" s="33">
        <v>0</v>
      </c>
    </row>
    <row r="290" spans="2:5" x14ac:dyDescent="0.2">
      <c r="B290" s="14" t="s">
        <v>78</v>
      </c>
      <c r="C290" s="32">
        <v>105</v>
      </c>
      <c r="D290" s="32">
        <v>105</v>
      </c>
      <c r="E290" s="32">
        <v>85</v>
      </c>
    </row>
    <row r="291" spans="2:5" x14ac:dyDescent="0.2">
      <c r="B291" s="14" t="s">
        <v>90</v>
      </c>
      <c r="C291" s="32">
        <v>124</v>
      </c>
      <c r="D291" s="32">
        <v>114</v>
      </c>
      <c r="E291" s="32">
        <v>102</v>
      </c>
    </row>
    <row r="292" spans="2:5" x14ac:dyDescent="0.2">
      <c r="B292" s="14" t="s">
        <v>79</v>
      </c>
      <c r="C292" s="33">
        <v>1</v>
      </c>
      <c r="D292" s="33">
        <v>1</v>
      </c>
      <c r="E292" s="33">
        <v>3</v>
      </c>
    </row>
    <row r="293" spans="2:5" x14ac:dyDescent="0.2">
      <c r="B293" s="14" t="s">
        <v>91</v>
      </c>
      <c r="C293" s="33">
        <v>1</v>
      </c>
      <c r="D293" s="33">
        <v>3</v>
      </c>
      <c r="E293" s="33">
        <v>2</v>
      </c>
    </row>
    <row r="294" spans="2:5" x14ac:dyDescent="0.2">
      <c r="B294" s="14" t="s">
        <v>80</v>
      </c>
      <c r="C294" s="32">
        <v>0</v>
      </c>
      <c r="D294" s="32">
        <v>1</v>
      </c>
      <c r="E294" s="32">
        <v>1</v>
      </c>
    </row>
    <row r="295" spans="2:5" x14ac:dyDescent="0.2">
      <c r="B295" s="14" t="s">
        <v>92</v>
      </c>
      <c r="C295" s="32">
        <v>0</v>
      </c>
      <c r="D295" s="32">
        <v>0</v>
      </c>
      <c r="E295" s="32">
        <v>0</v>
      </c>
    </row>
    <row r="296" spans="2:5" x14ac:dyDescent="0.2">
      <c r="B296" s="14" t="s">
        <v>81</v>
      </c>
      <c r="C296" s="33">
        <v>22</v>
      </c>
      <c r="D296" s="33">
        <v>24</v>
      </c>
      <c r="E296" s="33">
        <v>30</v>
      </c>
    </row>
    <row r="297" spans="2:5" x14ac:dyDescent="0.2">
      <c r="B297" s="14" t="s">
        <v>93</v>
      </c>
      <c r="C297" s="33">
        <v>35</v>
      </c>
      <c r="D297" s="33">
        <v>27</v>
      </c>
      <c r="E297" s="33">
        <v>19</v>
      </c>
    </row>
    <row r="298" spans="2:5" x14ac:dyDescent="0.2">
      <c r="B298" s="14" t="s">
        <v>82</v>
      </c>
      <c r="C298" s="32">
        <v>0</v>
      </c>
      <c r="D298" s="32">
        <v>0</v>
      </c>
      <c r="E298" s="32">
        <v>0</v>
      </c>
    </row>
    <row r="299" spans="2:5" x14ac:dyDescent="0.2">
      <c r="B299" s="14" t="s">
        <v>94</v>
      </c>
      <c r="C299" s="32">
        <v>1</v>
      </c>
      <c r="D299" s="32">
        <v>2</v>
      </c>
      <c r="E299" s="32">
        <v>1</v>
      </c>
    </row>
    <row r="300" spans="2:5" x14ac:dyDescent="0.2">
      <c r="B300" s="14" t="s">
        <v>83</v>
      </c>
      <c r="C300" s="33">
        <v>4</v>
      </c>
      <c r="D300" s="33">
        <v>4</v>
      </c>
      <c r="E300" s="33">
        <v>4</v>
      </c>
    </row>
    <row r="301" spans="2:5" x14ac:dyDescent="0.2">
      <c r="B301" s="14" t="s">
        <v>95</v>
      </c>
      <c r="C301" s="33">
        <v>2</v>
      </c>
      <c r="D301" s="33">
        <v>2</v>
      </c>
      <c r="E301" s="33">
        <v>2</v>
      </c>
    </row>
    <row r="302" spans="2:5" x14ac:dyDescent="0.2">
      <c r="B302" s="14" t="s">
        <v>84</v>
      </c>
      <c r="C302" s="32">
        <v>8</v>
      </c>
      <c r="D302" s="32">
        <v>6</v>
      </c>
      <c r="E302" s="32">
        <v>8</v>
      </c>
    </row>
    <row r="303" spans="2:5" x14ac:dyDescent="0.2">
      <c r="B303" s="14" t="s">
        <v>96</v>
      </c>
      <c r="C303" s="32">
        <v>9</v>
      </c>
      <c r="D303" s="32">
        <v>15</v>
      </c>
      <c r="E303" s="32">
        <v>21</v>
      </c>
    </row>
    <row r="304" spans="2:5" x14ac:dyDescent="0.2">
      <c r="B304" s="14" t="s">
        <v>85</v>
      </c>
      <c r="C304" s="33">
        <v>2</v>
      </c>
      <c r="D304" s="33">
        <v>3</v>
      </c>
      <c r="E304" s="33">
        <v>1</v>
      </c>
    </row>
    <row r="305" spans="2:5" x14ac:dyDescent="0.2">
      <c r="B305" s="14" t="s">
        <v>97</v>
      </c>
      <c r="C305" s="33">
        <v>0</v>
      </c>
      <c r="D305" s="33">
        <v>0</v>
      </c>
      <c r="E305" s="33">
        <v>0</v>
      </c>
    </row>
    <row r="306" spans="2:5" x14ac:dyDescent="0.2">
      <c r="B306" s="25" t="s">
        <v>142</v>
      </c>
      <c r="C306" s="48">
        <v>176</v>
      </c>
      <c r="D306" s="48">
        <v>171</v>
      </c>
      <c r="E306" s="48">
        <v>164</v>
      </c>
    </row>
    <row r="307" spans="2:5" x14ac:dyDescent="0.2">
      <c r="B307" s="26" t="s">
        <v>143</v>
      </c>
      <c r="C307" s="49">
        <v>186</v>
      </c>
      <c r="D307" s="49">
        <v>179</v>
      </c>
      <c r="E307" s="49">
        <v>163</v>
      </c>
    </row>
    <row r="310" spans="2:5" x14ac:dyDescent="0.2">
      <c r="B310" s="11"/>
      <c r="C310" s="11">
        <v>2022</v>
      </c>
      <c r="D310" s="11">
        <v>2023</v>
      </c>
      <c r="E310" s="11">
        <v>2024</v>
      </c>
    </row>
    <row r="311" spans="2:5" x14ac:dyDescent="0.2">
      <c r="B311" s="11"/>
      <c r="C311" s="11" t="s">
        <v>66</v>
      </c>
      <c r="D311" s="11" t="s">
        <v>66</v>
      </c>
      <c r="E311" s="11" t="s">
        <v>66</v>
      </c>
    </row>
    <row r="312" spans="2:5" x14ac:dyDescent="0.2">
      <c r="B312" s="12" t="s">
        <v>345</v>
      </c>
      <c r="C312" s="13"/>
      <c r="D312" s="13"/>
      <c r="E312" s="13"/>
    </row>
    <row r="313" spans="2:5" x14ac:dyDescent="0.2">
      <c r="B313" s="14" t="s">
        <v>74</v>
      </c>
      <c r="C313" s="32">
        <v>9</v>
      </c>
      <c r="D313" s="32">
        <v>6</v>
      </c>
      <c r="E313" s="32">
        <v>4</v>
      </c>
    </row>
    <row r="314" spans="2:5" x14ac:dyDescent="0.2">
      <c r="B314" s="14" t="s">
        <v>86</v>
      </c>
      <c r="C314" s="32">
        <v>9</v>
      </c>
      <c r="D314" s="32">
        <v>11</v>
      </c>
      <c r="E314" s="32">
        <v>9</v>
      </c>
    </row>
    <row r="315" spans="2:5" x14ac:dyDescent="0.2">
      <c r="B315" s="14" t="s">
        <v>75</v>
      </c>
      <c r="C315" s="33">
        <v>6</v>
      </c>
      <c r="D315" s="33">
        <v>2</v>
      </c>
      <c r="E315" s="33">
        <v>2</v>
      </c>
    </row>
    <row r="316" spans="2:5" x14ac:dyDescent="0.2">
      <c r="B316" s="14" t="s">
        <v>87</v>
      </c>
      <c r="C316" s="33">
        <v>4</v>
      </c>
      <c r="D316" s="33">
        <v>4</v>
      </c>
      <c r="E316" s="33">
        <v>6</v>
      </c>
    </row>
    <row r="317" spans="2:5" x14ac:dyDescent="0.2">
      <c r="B317" s="14" t="s">
        <v>76</v>
      </c>
      <c r="C317" s="32">
        <v>3</v>
      </c>
      <c r="D317" s="32">
        <v>1</v>
      </c>
      <c r="E317" s="32">
        <v>0</v>
      </c>
    </row>
    <row r="318" spans="2:5" x14ac:dyDescent="0.2">
      <c r="B318" s="14" t="s">
        <v>88</v>
      </c>
      <c r="C318" s="32">
        <v>1</v>
      </c>
      <c r="D318" s="32">
        <v>1</v>
      </c>
      <c r="E318" s="32">
        <v>1</v>
      </c>
    </row>
    <row r="319" spans="2:5" x14ac:dyDescent="0.2">
      <c r="B319" s="14" t="s">
        <v>77</v>
      </c>
      <c r="C319" s="33">
        <v>16</v>
      </c>
      <c r="D319" s="33">
        <v>18</v>
      </c>
      <c r="E319" s="33">
        <v>26</v>
      </c>
    </row>
    <row r="320" spans="2:5" x14ac:dyDescent="0.2">
      <c r="B320" s="14" t="s">
        <v>89</v>
      </c>
      <c r="C320" s="33">
        <v>0</v>
      </c>
      <c r="D320" s="33">
        <v>0</v>
      </c>
      <c r="E320" s="33">
        <v>0</v>
      </c>
    </row>
    <row r="321" spans="2:5" x14ac:dyDescent="0.2">
      <c r="B321" s="14" t="s">
        <v>78</v>
      </c>
      <c r="C321" s="32">
        <v>105</v>
      </c>
      <c r="D321" s="32">
        <v>105</v>
      </c>
      <c r="E321" s="32">
        <v>85</v>
      </c>
    </row>
    <row r="322" spans="2:5" x14ac:dyDescent="0.2">
      <c r="B322" s="14" t="s">
        <v>90</v>
      </c>
      <c r="C322" s="32">
        <v>124</v>
      </c>
      <c r="D322" s="32">
        <v>114</v>
      </c>
      <c r="E322" s="32">
        <v>102</v>
      </c>
    </row>
    <row r="323" spans="2:5" x14ac:dyDescent="0.2">
      <c r="B323" s="14" t="s">
        <v>79</v>
      </c>
      <c r="C323" s="33">
        <v>1</v>
      </c>
      <c r="D323" s="33">
        <v>1</v>
      </c>
      <c r="E323" s="33">
        <v>3</v>
      </c>
    </row>
    <row r="324" spans="2:5" x14ac:dyDescent="0.2">
      <c r="B324" s="14" t="s">
        <v>91</v>
      </c>
      <c r="C324" s="33">
        <v>1</v>
      </c>
      <c r="D324" s="33">
        <v>3</v>
      </c>
      <c r="E324" s="33">
        <v>2</v>
      </c>
    </row>
    <row r="325" spans="2:5" x14ac:dyDescent="0.2">
      <c r="B325" s="14" t="s">
        <v>80</v>
      </c>
      <c r="C325" s="32">
        <v>0</v>
      </c>
      <c r="D325" s="32">
        <v>1</v>
      </c>
      <c r="E325" s="32">
        <v>1</v>
      </c>
    </row>
    <row r="326" spans="2:5" x14ac:dyDescent="0.2">
      <c r="B326" s="14" t="s">
        <v>92</v>
      </c>
      <c r="C326" s="32">
        <v>0</v>
      </c>
      <c r="D326" s="32">
        <v>0</v>
      </c>
      <c r="E326" s="32">
        <v>0</v>
      </c>
    </row>
    <row r="327" spans="2:5" x14ac:dyDescent="0.2">
      <c r="B327" s="14" t="s">
        <v>81</v>
      </c>
      <c r="C327" s="33">
        <v>22</v>
      </c>
      <c r="D327" s="33">
        <v>24</v>
      </c>
      <c r="E327" s="33">
        <v>30</v>
      </c>
    </row>
    <row r="328" spans="2:5" x14ac:dyDescent="0.2">
      <c r="B328" s="14" t="s">
        <v>93</v>
      </c>
      <c r="C328" s="33">
        <v>35</v>
      </c>
      <c r="D328" s="33">
        <v>27</v>
      </c>
      <c r="E328" s="33">
        <v>19</v>
      </c>
    </row>
    <row r="329" spans="2:5" x14ac:dyDescent="0.2">
      <c r="B329" s="14" t="s">
        <v>82</v>
      </c>
      <c r="C329" s="32">
        <v>0</v>
      </c>
      <c r="D329" s="32">
        <v>0</v>
      </c>
      <c r="E329" s="32">
        <v>0</v>
      </c>
    </row>
    <row r="330" spans="2:5" x14ac:dyDescent="0.2">
      <c r="B330" s="14" t="s">
        <v>94</v>
      </c>
      <c r="C330" s="32">
        <v>1</v>
      </c>
      <c r="D330" s="32">
        <v>2</v>
      </c>
      <c r="E330" s="32">
        <v>1</v>
      </c>
    </row>
    <row r="331" spans="2:5" x14ac:dyDescent="0.2">
      <c r="B331" s="14" t="s">
        <v>83</v>
      </c>
      <c r="C331" s="33">
        <v>4</v>
      </c>
      <c r="D331" s="33">
        <v>4</v>
      </c>
      <c r="E331" s="33">
        <v>4</v>
      </c>
    </row>
    <row r="332" spans="2:5" x14ac:dyDescent="0.2">
      <c r="B332" s="14" t="s">
        <v>95</v>
      </c>
      <c r="C332" s="33">
        <v>2</v>
      </c>
      <c r="D332" s="33">
        <v>2</v>
      </c>
      <c r="E332" s="33">
        <v>2</v>
      </c>
    </row>
    <row r="333" spans="2:5" x14ac:dyDescent="0.2">
      <c r="B333" s="14" t="s">
        <v>84</v>
      </c>
      <c r="C333" s="32">
        <v>8</v>
      </c>
      <c r="D333" s="32">
        <v>6</v>
      </c>
      <c r="E333" s="32">
        <v>8</v>
      </c>
    </row>
    <row r="334" spans="2:5" x14ac:dyDescent="0.2">
      <c r="B334" s="14" t="s">
        <v>96</v>
      </c>
      <c r="C334" s="32">
        <v>9</v>
      </c>
      <c r="D334" s="32">
        <v>15</v>
      </c>
      <c r="E334" s="32">
        <v>21</v>
      </c>
    </row>
    <row r="335" spans="2:5" x14ac:dyDescent="0.2">
      <c r="B335" s="14" t="s">
        <v>85</v>
      </c>
      <c r="C335" s="33">
        <v>2</v>
      </c>
      <c r="D335" s="33">
        <v>3</v>
      </c>
      <c r="E335" s="33">
        <v>1</v>
      </c>
    </row>
    <row r="336" spans="2:5" x14ac:dyDescent="0.2">
      <c r="B336" s="14" t="s">
        <v>97</v>
      </c>
      <c r="C336" s="33">
        <v>0</v>
      </c>
      <c r="D336" s="33">
        <v>0</v>
      </c>
      <c r="E336" s="33">
        <v>0</v>
      </c>
    </row>
    <row r="337" spans="2:5" x14ac:dyDescent="0.2">
      <c r="B337" s="25" t="s">
        <v>142</v>
      </c>
      <c r="C337" s="48">
        <v>176</v>
      </c>
      <c r="D337" s="48">
        <v>171</v>
      </c>
      <c r="E337" s="48">
        <v>164</v>
      </c>
    </row>
    <row r="338" spans="2:5" x14ac:dyDescent="0.2">
      <c r="B338" s="26" t="s">
        <v>143</v>
      </c>
      <c r="C338" s="49">
        <v>186</v>
      </c>
      <c r="D338" s="49">
        <v>179</v>
      </c>
      <c r="E338" s="49">
        <v>163</v>
      </c>
    </row>
    <row r="341" spans="2:5" x14ac:dyDescent="0.2">
      <c r="B341" s="11"/>
      <c r="C341" s="11">
        <v>2022</v>
      </c>
      <c r="D341" s="11">
        <v>2023</v>
      </c>
      <c r="E341" s="11">
        <v>2024</v>
      </c>
    </row>
    <row r="342" spans="2:5" x14ac:dyDescent="0.2">
      <c r="B342" s="11"/>
      <c r="C342" s="11" t="s">
        <v>66</v>
      </c>
      <c r="D342" s="11" t="s">
        <v>66</v>
      </c>
      <c r="E342" s="11" t="s">
        <v>66</v>
      </c>
    </row>
    <row r="343" spans="2:5" x14ac:dyDescent="0.2">
      <c r="B343" s="12" t="s">
        <v>346</v>
      </c>
      <c r="C343" s="13"/>
      <c r="D343" s="13"/>
      <c r="E343" s="13"/>
    </row>
    <row r="344" spans="2:5" x14ac:dyDescent="0.2">
      <c r="B344" s="14" t="s">
        <v>74</v>
      </c>
      <c r="C344" s="32">
        <v>9</v>
      </c>
      <c r="D344" s="32">
        <v>6</v>
      </c>
      <c r="E344" s="32">
        <v>4</v>
      </c>
    </row>
    <row r="345" spans="2:5" x14ac:dyDescent="0.2">
      <c r="B345" s="14" t="s">
        <v>86</v>
      </c>
      <c r="C345" s="32">
        <v>9</v>
      </c>
      <c r="D345" s="32">
        <v>11</v>
      </c>
      <c r="E345" s="32">
        <v>9</v>
      </c>
    </row>
    <row r="346" spans="2:5" x14ac:dyDescent="0.2">
      <c r="B346" s="14" t="s">
        <v>75</v>
      </c>
      <c r="C346" s="33">
        <v>1</v>
      </c>
      <c r="D346" s="33">
        <v>2</v>
      </c>
      <c r="E346" s="33">
        <v>2</v>
      </c>
    </row>
    <row r="347" spans="2:5" x14ac:dyDescent="0.2">
      <c r="B347" s="14" t="s">
        <v>87</v>
      </c>
      <c r="C347" s="33">
        <v>1</v>
      </c>
      <c r="D347" s="33">
        <v>4</v>
      </c>
      <c r="E347" s="33">
        <v>2</v>
      </c>
    </row>
    <row r="348" spans="2:5" x14ac:dyDescent="0.2">
      <c r="B348" s="14" t="s">
        <v>76</v>
      </c>
      <c r="C348" s="32">
        <v>3</v>
      </c>
      <c r="D348" s="32">
        <v>1</v>
      </c>
      <c r="E348" s="32">
        <v>0</v>
      </c>
    </row>
    <row r="349" spans="2:5" x14ac:dyDescent="0.2">
      <c r="B349" s="14" t="s">
        <v>88</v>
      </c>
      <c r="C349" s="32">
        <v>1</v>
      </c>
      <c r="D349" s="32">
        <v>1</v>
      </c>
      <c r="E349" s="32">
        <v>1</v>
      </c>
    </row>
    <row r="350" spans="2:5" x14ac:dyDescent="0.2">
      <c r="B350" s="14" t="s">
        <v>77</v>
      </c>
      <c r="C350" s="33">
        <v>16</v>
      </c>
      <c r="D350" s="33">
        <v>18</v>
      </c>
      <c r="E350" s="33">
        <v>10</v>
      </c>
    </row>
    <row r="351" spans="2:5" x14ac:dyDescent="0.2">
      <c r="B351" s="14" t="s">
        <v>89</v>
      </c>
      <c r="C351" s="33">
        <v>0</v>
      </c>
      <c r="D351" s="33">
        <v>0</v>
      </c>
      <c r="E351" s="33">
        <v>0</v>
      </c>
    </row>
    <row r="352" spans="2:5" x14ac:dyDescent="0.2">
      <c r="B352" s="14" t="s">
        <v>78</v>
      </c>
      <c r="C352" s="32">
        <v>91</v>
      </c>
      <c r="D352" s="32">
        <v>84</v>
      </c>
      <c r="E352" s="32">
        <v>75</v>
      </c>
    </row>
    <row r="353" spans="2:5" x14ac:dyDescent="0.2">
      <c r="B353" s="14" t="s">
        <v>90</v>
      </c>
      <c r="C353" s="32">
        <v>124</v>
      </c>
      <c r="D353" s="32">
        <v>114</v>
      </c>
      <c r="E353" s="32">
        <v>102</v>
      </c>
    </row>
    <row r="354" spans="2:5" x14ac:dyDescent="0.2">
      <c r="B354" s="14" t="s">
        <v>79</v>
      </c>
      <c r="C354" s="33">
        <v>1</v>
      </c>
      <c r="D354" s="33">
        <v>1</v>
      </c>
      <c r="E354" s="33">
        <v>3</v>
      </c>
    </row>
    <row r="355" spans="2:5" x14ac:dyDescent="0.2">
      <c r="B355" s="14" t="s">
        <v>91</v>
      </c>
      <c r="C355" s="33">
        <v>1</v>
      </c>
      <c r="D355" s="33">
        <v>3</v>
      </c>
      <c r="E355" s="33">
        <v>2</v>
      </c>
    </row>
    <row r="356" spans="2:5" x14ac:dyDescent="0.2">
      <c r="B356" s="14" t="s">
        <v>80</v>
      </c>
      <c r="C356" s="32">
        <v>2</v>
      </c>
      <c r="D356" s="32">
        <v>1</v>
      </c>
      <c r="E356" s="32">
        <v>1</v>
      </c>
    </row>
    <row r="357" spans="2:5" x14ac:dyDescent="0.2">
      <c r="B357" s="14" t="s">
        <v>92</v>
      </c>
      <c r="C357" s="32">
        <v>2</v>
      </c>
      <c r="D357" s="32">
        <v>2</v>
      </c>
      <c r="E357" s="32">
        <v>2</v>
      </c>
    </row>
    <row r="358" spans="2:5" x14ac:dyDescent="0.2">
      <c r="B358" s="14" t="s">
        <v>81</v>
      </c>
      <c r="C358" s="33">
        <v>22</v>
      </c>
      <c r="D358" s="33">
        <v>24</v>
      </c>
      <c r="E358" s="33">
        <v>30</v>
      </c>
    </row>
    <row r="359" spans="2:5" x14ac:dyDescent="0.2">
      <c r="B359" s="14" t="s">
        <v>93</v>
      </c>
      <c r="C359" s="33">
        <v>35</v>
      </c>
      <c r="D359" s="33">
        <v>27</v>
      </c>
      <c r="E359" s="33">
        <v>19</v>
      </c>
    </row>
    <row r="360" spans="2:5" x14ac:dyDescent="0.2">
      <c r="B360" s="14" t="s">
        <v>82</v>
      </c>
      <c r="C360" s="32">
        <v>0</v>
      </c>
      <c r="D360" s="32">
        <v>0</v>
      </c>
      <c r="E360" s="32">
        <v>0</v>
      </c>
    </row>
    <row r="361" spans="2:5" x14ac:dyDescent="0.2">
      <c r="B361" s="14" t="s">
        <v>94</v>
      </c>
      <c r="C361" s="32">
        <v>1</v>
      </c>
      <c r="D361" s="32">
        <v>2</v>
      </c>
      <c r="E361" s="32">
        <v>1</v>
      </c>
    </row>
    <row r="362" spans="2:5" x14ac:dyDescent="0.2">
      <c r="B362" s="14" t="s">
        <v>83</v>
      </c>
      <c r="C362" s="33">
        <v>4</v>
      </c>
      <c r="D362" s="33">
        <v>4</v>
      </c>
      <c r="E362" s="33">
        <v>4</v>
      </c>
    </row>
    <row r="363" spans="2:5" x14ac:dyDescent="0.2">
      <c r="B363" s="14" t="s">
        <v>95</v>
      </c>
      <c r="C363" s="33">
        <v>2</v>
      </c>
      <c r="D363" s="33">
        <v>2</v>
      </c>
      <c r="E363" s="33">
        <v>2</v>
      </c>
    </row>
    <row r="364" spans="2:5" x14ac:dyDescent="0.2">
      <c r="B364" s="14" t="s">
        <v>84</v>
      </c>
      <c r="C364" s="32">
        <v>8</v>
      </c>
      <c r="D364" s="32">
        <v>6</v>
      </c>
      <c r="E364" s="32">
        <v>8</v>
      </c>
    </row>
    <row r="365" spans="2:5" x14ac:dyDescent="0.2">
      <c r="B365" s="14" t="s">
        <v>96</v>
      </c>
      <c r="C365" s="32">
        <v>9</v>
      </c>
      <c r="D365" s="32">
        <v>15</v>
      </c>
      <c r="E365" s="32">
        <v>21</v>
      </c>
    </row>
    <row r="366" spans="2:5" x14ac:dyDescent="0.2">
      <c r="B366" s="14" t="s">
        <v>85</v>
      </c>
      <c r="C366" s="33">
        <v>2</v>
      </c>
      <c r="D366" s="33">
        <v>3</v>
      </c>
      <c r="E366" s="33">
        <v>1</v>
      </c>
    </row>
    <row r="367" spans="2:5" x14ac:dyDescent="0.2">
      <c r="B367" s="14" t="s">
        <v>97</v>
      </c>
      <c r="C367" s="33">
        <v>0</v>
      </c>
      <c r="D367" s="33">
        <v>0</v>
      </c>
      <c r="E367" s="33">
        <v>0</v>
      </c>
    </row>
    <row r="368" spans="2:5" x14ac:dyDescent="0.2">
      <c r="B368" s="25" t="s">
        <v>142</v>
      </c>
      <c r="C368" s="48">
        <v>159</v>
      </c>
      <c r="D368" s="48">
        <v>150</v>
      </c>
      <c r="E368" s="48">
        <v>138</v>
      </c>
    </row>
    <row r="369" spans="2:5" x14ac:dyDescent="0.2">
      <c r="B369" s="26" t="s">
        <v>143</v>
      </c>
      <c r="C369" s="49">
        <v>185</v>
      </c>
      <c r="D369" s="49">
        <v>181</v>
      </c>
      <c r="E369" s="49">
        <v>161</v>
      </c>
    </row>
    <row r="372" spans="2:5" x14ac:dyDescent="0.2">
      <c r="B372" s="11"/>
      <c r="C372" s="11">
        <v>2022</v>
      </c>
      <c r="D372" s="11">
        <v>2023</v>
      </c>
      <c r="E372" s="11">
        <v>2024</v>
      </c>
    </row>
    <row r="373" spans="2:5" x14ac:dyDescent="0.2">
      <c r="B373" s="11"/>
      <c r="C373" s="11" t="s">
        <v>66</v>
      </c>
      <c r="D373" s="11" t="s">
        <v>66</v>
      </c>
      <c r="E373" s="11" t="s">
        <v>66</v>
      </c>
    </row>
    <row r="374" spans="2:5" ht="24.75" customHeight="1" x14ac:dyDescent="0.2">
      <c r="B374" s="92" t="s">
        <v>347</v>
      </c>
      <c r="C374" s="92"/>
      <c r="D374" s="92"/>
      <c r="E374" s="92"/>
    </row>
    <row r="375" spans="2:5" x14ac:dyDescent="0.2">
      <c r="B375" s="14" t="s">
        <v>74</v>
      </c>
      <c r="C375" s="32">
        <v>9</v>
      </c>
      <c r="D375" s="32">
        <v>6</v>
      </c>
      <c r="E375" s="32">
        <v>3</v>
      </c>
    </row>
    <row r="376" spans="2:5" x14ac:dyDescent="0.2">
      <c r="B376" s="14" t="s">
        <v>86</v>
      </c>
      <c r="C376" s="32">
        <v>9</v>
      </c>
      <c r="D376" s="32">
        <v>11</v>
      </c>
      <c r="E376" s="32">
        <v>9</v>
      </c>
    </row>
    <row r="377" spans="2:5" x14ac:dyDescent="0.2">
      <c r="B377" s="14" t="s">
        <v>75</v>
      </c>
      <c r="C377" s="33">
        <v>4</v>
      </c>
      <c r="D377" s="33">
        <v>2</v>
      </c>
      <c r="E377" s="33">
        <v>2</v>
      </c>
    </row>
    <row r="378" spans="2:5" x14ac:dyDescent="0.2">
      <c r="B378" s="14" t="s">
        <v>87</v>
      </c>
      <c r="C378" s="33">
        <v>4</v>
      </c>
      <c r="D378" s="33">
        <v>4</v>
      </c>
      <c r="E378" s="33">
        <v>6</v>
      </c>
    </row>
    <row r="379" spans="2:5" x14ac:dyDescent="0.2">
      <c r="B379" s="14" t="s">
        <v>76</v>
      </c>
      <c r="C379" s="32">
        <v>3</v>
      </c>
      <c r="D379" s="32">
        <v>1</v>
      </c>
      <c r="E379" s="32">
        <v>0</v>
      </c>
    </row>
    <row r="380" spans="2:5" x14ac:dyDescent="0.2">
      <c r="B380" s="14" t="s">
        <v>88</v>
      </c>
      <c r="C380" s="32">
        <v>1</v>
      </c>
      <c r="D380" s="32">
        <v>1</v>
      </c>
      <c r="E380" s="32">
        <v>1</v>
      </c>
    </row>
    <row r="381" spans="2:5" x14ac:dyDescent="0.2">
      <c r="B381" s="14" t="s">
        <v>77</v>
      </c>
      <c r="C381" s="33">
        <v>16</v>
      </c>
      <c r="D381" s="33">
        <v>17</v>
      </c>
      <c r="E381" s="33">
        <v>24</v>
      </c>
    </row>
    <row r="382" spans="2:5" x14ac:dyDescent="0.2">
      <c r="B382" s="14" t="s">
        <v>89</v>
      </c>
      <c r="C382" s="33">
        <v>0</v>
      </c>
      <c r="D382" s="33">
        <v>0</v>
      </c>
      <c r="E382" s="33">
        <v>0</v>
      </c>
    </row>
    <row r="383" spans="2:5" x14ac:dyDescent="0.2">
      <c r="B383" s="14" t="s">
        <v>78</v>
      </c>
      <c r="C383" s="32">
        <v>89</v>
      </c>
      <c r="D383" s="32">
        <v>104</v>
      </c>
      <c r="E383" s="32">
        <v>85</v>
      </c>
    </row>
    <row r="384" spans="2:5" x14ac:dyDescent="0.2">
      <c r="B384" s="14" t="s">
        <v>90</v>
      </c>
      <c r="C384" s="32">
        <v>124</v>
      </c>
      <c r="D384" s="32">
        <v>114</v>
      </c>
      <c r="E384" s="32">
        <v>102</v>
      </c>
    </row>
    <row r="385" spans="2:5" x14ac:dyDescent="0.2">
      <c r="B385" s="14" t="s">
        <v>79</v>
      </c>
      <c r="C385" s="33">
        <v>1</v>
      </c>
      <c r="D385" s="33">
        <v>1</v>
      </c>
      <c r="E385" s="33">
        <v>3</v>
      </c>
    </row>
    <row r="386" spans="2:5" x14ac:dyDescent="0.2">
      <c r="B386" s="14" t="s">
        <v>91</v>
      </c>
      <c r="C386" s="33">
        <v>1</v>
      </c>
      <c r="D386" s="33">
        <v>3</v>
      </c>
      <c r="E386" s="33">
        <v>2</v>
      </c>
    </row>
    <row r="387" spans="2:5" x14ac:dyDescent="0.2">
      <c r="B387" s="14" t="s">
        <v>80</v>
      </c>
      <c r="C387" s="32">
        <v>2</v>
      </c>
      <c r="D387" s="32">
        <v>1</v>
      </c>
      <c r="E387" s="32">
        <v>1</v>
      </c>
    </row>
    <row r="388" spans="2:5" x14ac:dyDescent="0.2">
      <c r="B388" s="14" t="s">
        <v>92</v>
      </c>
      <c r="C388" s="32">
        <v>2</v>
      </c>
      <c r="D388" s="32">
        <v>2</v>
      </c>
      <c r="E388" s="32">
        <v>2</v>
      </c>
    </row>
    <row r="389" spans="2:5" x14ac:dyDescent="0.2">
      <c r="B389" s="14" t="s">
        <v>81</v>
      </c>
      <c r="C389" s="33">
        <v>20</v>
      </c>
      <c r="D389" s="33">
        <v>23</v>
      </c>
      <c r="E389" s="33">
        <v>28</v>
      </c>
    </row>
    <row r="390" spans="2:5" x14ac:dyDescent="0.2">
      <c r="B390" s="14" t="s">
        <v>93</v>
      </c>
      <c r="C390" s="33">
        <v>33</v>
      </c>
      <c r="D390" s="33">
        <v>26</v>
      </c>
      <c r="E390" s="33">
        <v>18</v>
      </c>
    </row>
    <row r="391" spans="2:5" x14ac:dyDescent="0.2">
      <c r="B391" s="14" t="s">
        <v>82</v>
      </c>
      <c r="C391" s="32">
        <v>0</v>
      </c>
      <c r="D391" s="32">
        <v>0</v>
      </c>
      <c r="E391" s="32">
        <v>0</v>
      </c>
    </row>
    <row r="392" spans="2:5" x14ac:dyDescent="0.2">
      <c r="B392" s="14" t="s">
        <v>94</v>
      </c>
      <c r="C392" s="32">
        <v>1</v>
      </c>
      <c r="D392" s="32">
        <v>2</v>
      </c>
      <c r="E392" s="32">
        <v>1</v>
      </c>
    </row>
    <row r="393" spans="2:5" x14ac:dyDescent="0.2">
      <c r="B393" s="14" t="s">
        <v>83</v>
      </c>
      <c r="C393" s="33">
        <v>4</v>
      </c>
      <c r="D393" s="33">
        <v>3</v>
      </c>
      <c r="E393" s="33">
        <v>4</v>
      </c>
    </row>
    <row r="394" spans="2:5" x14ac:dyDescent="0.2">
      <c r="B394" s="14" t="s">
        <v>95</v>
      </c>
      <c r="C394" s="33">
        <v>2</v>
      </c>
      <c r="D394" s="33">
        <v>1</v>
      </c>
      <c r="E394" s="33">
        <v>2</v>
      </c>
    </row>
    <row r="395" spans="2:5" x14ac:dyDescent="0.2">
      <c r="B395" s="14" t="s">
        <v>84</v>
      </c>
      <c r="C395" s="32">
        <v>8</v>
      </c>
      <c r="D395" s="32">
        <v>6</v>
      </c>
      <c r="E395" s="32">
        <v>6</v>
      </c>
    </row>
    <row r="396" spans="2:5" x14ac:dyDescent="0.2">
      <c r="B396" s="14" t="s">
        <v>96</v>
      </c>
      <c r="C396" s="32">
        <v>9</v>
      </c>
      <c r="D396" s="32">
        <v>15</v>
      </c>
      <c r="E396" s="32">
        <v>21</v>
      </c>
    </row>
    <row r="397" spans="2:5" x14ac:dyDescent="0.2">
      <c r="B397" s="14" t="s">
        <v>85</v>
      </c>
      <c r="C397" s="33">
        <v>2</v>
      </c>
      <c r="D397" s="33">
        <v>3</v>
      </c>
      <c r="E397" s="33">
        <v>1</v>
      </c>
    </row>
    <row r="398" spans="2:5" x14ac:dyDescent="0.2">
      <c r="B398" s="14" t="s">
        <v>97</v>
      </c>
      <c r="C398" s="33">
        <v>0</v>
      </c>
      <c r="D398" s="33">
        <v>0</v>
      </c>
      <c r="E398" s="33">
        <v>0</v>
      </c>
    </row>
    <row r="399" spans="2:5" x14ac:dyDescent="0.2">
      <c r="B399" s="25" t="s">
        <v>142</v>
      </c>
      <c r="C399" s="48">
        <v>158</v>
      </c>
      <c r="D399" s="48">
        <v>167</v>
      </c>
      <c r="E399" s="48">
        <v>157</v>
      </c>
    </row>
    <row r="400" spans="2:5" x14ac:dyDescent="0.2">
      <c r="B400" s="26" t="s">
        <v>143</v>
      </c>
      <c r="C400" s="49">
        <v>186</v>
      </c>
      <c r="D400" s="49">
        <v>179</v>
      </c>
      <c r="E400" s="49">
        <v>164</v>
      </c>
    </row>
    <row r="403" spans="2:5" x14ac:dyDescent="0.2">
      <c r="B403" s="11"/>
      <c r="C403" s="11">
        <v>2022</v>
      </c>
      <c r="D403" s="11">
        <v>2023</v>
      </c>
      <c r="E403" s="11">
        <v>2024</v>
      </c>
    </row>
    <row r="404" spans="2:5" x14ac:dyDescent="0.2">
      <c r="B404" s="11"/>
      <c r="C404" s="11" t="s">
        <v>47</v>
      </c>
      <c r="D404" s="11" t="s">
        <v>47</v>
      </c>
      <c r="E404" s="11" t="s">
        <v>47</v>
      </c>
    </row>
    <row r="405" spans="2:5" x14ac:dyDescent="0.2">
      <c r="B405" s="92" t="s">
        <v>348</v>
      </c>
      <c r="C405" s="92"/>
      <c r="D405" s="92"/>
      <c r="E405" s="92"/>
    </row>
    <row r="406" spans="2:5" x14ac:dyDescent="0.2">
      <c r="B406" s="14" t="s">
        <v>74</v>
      </c>
      <c r="C406" s="53">
        <v>100</v>
      </c>
      <c r="D406" s="53">
        <v>100</v>
      </c>
      <c r="E406" s="53">
        <v>100</v>
      </c>
    </row>
    <row r="407" spans="2:5" x14ac:dyDescent="0.2">
      <c r="B407" s="14" t="s">
        <v>86</v>
      </c>
      <c r="C407" s="53">
        <v>100</v>
      </c>
      <c r="D407" s="53">
        <v>100</v>
      </c>
      <c r="E407" s="53">
        <v>100</v>
      </c>
    </row>
    <row r="408" spans="2:5" x14ac:dyDescent="0.2">
      <c r="B408" s="14" t="s">
        <v>75</v>
      </c>
      <c r="C408" s="54">
        <v>17</v>
      </c>
      <c r="D408" s="54">
        <v>100</v>
      </c>
      <c r="E408" s="54">
        <v>100</v>
      </c>
    </row>
    <row r="409" spans="2:5" x14ac:dyDescent="0.2">
      <c r="B409" s="14" t="s">
        <v>87</v>
      </c>
      <c r="C409" s="54">
        <v>25</v>
      </c>
      <c r="D409" s="54">
        <v>100</v>
      </c>
      <c r="E409" s="54">
        <v>33</v>
      </c>
    </row>
    <row r="410" spans="2:5" x14ac:dyDescent="0.2">
      <c r="B410" s="14" t="s">
        <v>76</v>
      </c>
      <c r="C410" s="53">
        <v>100</v>
      </c>
      <c r="D410" s="53">
        <v>100</v>
      </c>
      <c r="E410" s="53">
        <v>100</v>
      </c>
    </row>
    <row r="411" spans="2:5" x14ac:dyDescent="0.2">
      <c r="B411" s="14" t="s">
        <v>88</v>
      </c>
      <c r="C411" s="53">
        <v>100</v>
      </c>
      <c r="D411" s="53">
        <v>100</v>
      </c>
      <c r="E411" s="53">
        <v>100</v>
      </c>
    </row>
    <row r="412" spans="2:5" x14ac:dyDescent="0.2">
      <c r="B412" s="14" t="s">
        <v>77</v>
      </c>
      <c r="C412" s="54">
        <v>100</v>
      </c>
      <c r="D412" s="54">
        <v>100</v>
      </c>
      <c r="E412" s="54">
        <v>38.5</v>
      </c>
    </row>
    <row r="413" spans="2:5" x14ac:dyDescent="0.2">
      <c r="B413" s="14" t="s">
        <v>89</v>
      </c>
      <c r="C413" s="54" t="s">
        <v>349</v>
      </c>
      <c r="D413" s="54" t="s">
        <v>349</v>
      </c>
      <c r="E413" s="54" t="s">
        <v>349</v>
      </c>
    </row>
    <row r="414" spans="2:5" x14ac:dyDescent="0.2">
      <c r="B414" s="14" t="s">
        <v>78</v>
      </c>
      <c r="C414" s="53">
        <v>86.6</v>
      </c>
      <c r="D414" s="53">
        <v>80</v>
      </c>
      <c r="E414" s="53">
        <v>88.2</v>
      </c>
    </row>
    <row r="415" spans="2:5" x14ac:dyDescent="0.2">
      <c r="B415" s="14" t="s">
        <v>90</v>
      </c>
      <c r="C415" s="53">
        <v>100</v>
      </c>
      <c r="D415" s="53">
        <v>100</v>
      </c>
      <c r="E415" s="53">
        <v>100</v>
      </c>
    </row>
    <row r="416" spans="2:5" x14ac:dyDescent="0.2">
      <c r="B416" s="14" t="s">
        <v>79</v>
      </c>
      <c r="C416" s="54">
        <v>100</v>
      </c>
      <c r="D416" s="54">
        <v>100</v>
      </c>
      <c r="E416" s="54">
        <v>100</v>
      </c>
    </row>
    <row r="417" spans="2:5" x14ac:dyDescent="0.2">
      <c r="B417" s="14" t="s">
        <v>91</v>
      </c>
      <c r="C417" s="54">
        <v>100</v>
      </c>
      <c r="D417" s="54">
        <v>100</v>
      </c>
      <c r="E417" s="54">
        <v>100</v>
      </c>
    </row>
    <row r="418" spans="2:5" x14ac:dyDescent="0.2">
      <c r="B418" s="14" t="s">
        <v>80</v>
      </c>
      <c r="C418" s="53">
        <v>100</v>
      </c>
      <c r="D418" s="53">
        <v>100</v>
      </c>
      <c r="E418" s="53">
        <v>100</v>
      </c>
    </row>
    <row r="419" spans="2:5" x14ac:dyDescent="0.2">
      <c r="B419" s="14" t="s">
        <v>92</v>
      </c>
      <c r="C419" s="53">
        <v>100</v>
      </c>
      <c r="D419" s="53">
        <v>100</v>
      </c>
      <c r="E419" s="53">
        <v>100</v>
      </c>
    </row>
    <row r="420" spans="2:5" x14ac:dyDescent="0.2">
      <c r="B420" s="14" t="s">
        <v>81</v>
      </c>
      <c r="C420" s="54">
        <v>100</v>
      </c>
      <c r="D420" s="54">
        <v>100</v>
      </c>
      <c r="E420" s="54">
        <v>100</v>
      </c>
    </row>
    <row r="421" spans="2:5" x14ac:dyDescent="0.2">
      <c r="B421" s="14" t="s">
        <v>93</v>
      </c>
      <c r="C421" s="54">
        <v>100</v>
      </c>
      <c r="D421" s="54">
        <v>100</v>
      </c>
      <c r="E421" s="54">
        <v>100</v>
      </c>
    </row>
    <row r="422" spans="2:5" x14ac:dyDescent="0.2">
      <c r="B422" s="14" t="s">
        <v>82</v>
      </c>
      <c r="C422" s="53" t="s">
        <v>349</v>
      </c>
      <c r="D422" s="53" t="s">
        <v>349</v>
      </c>
      <c r="E422" s="53" t="s">
        <v>349</v>
      </c>
    </row>
    <row r="423" spans="2:5" x14ac:dyDescent="0.2">
      <c r="B423" s="14" t="s">
        <v>94</v>
      </c>
      <c r="C423" s="53">
        <v>100</v>
      </c>
      <c r="D423" s="53">
        <v>100</v>
      </c>
      <c r="E423" s="53">
        <v>100</v>
      </c>
    </row>
    <row r="424" spans="2:5" x14ac:dyDescent="0.2">
      <c r="B424" s="14" t="s">
        <v>83</v>
      </c>
      <c r="C424" s="54">
        <v>100</v>
      </c>
      <c r="D424" s="54">
        <v>100</v>
      </c>
      <c r="E424" s="54">
        <v>100</v>
      </c>
    </row>
    <row r="425" spans="2:5" x14ac:dyDescent="0.2">
      <c r="B425" s="14" t="s">
        <v>95</v>
      </c>
      <c r="C425" s="54">
        <v>100</v>
      </c>
      <c r="D425" s="54">
        <v>100</v>
      </c>
      <c r="E425" s="54">
        <v>100</v>
      </c>
    </row>
    <row r="426" spans="2:5" x14ac:dyDescent="0.2">
      <c r="B426" s="14" t="s">
        <v>84</v>
      </c>
      <c r="C426" s="53">
        <v>100</v>
      </c>
      <c r="D426" s="53">
        <v>100</v>
      </c>
      <c r="E426" s="53">
        <v>100</v>
      </c>
    </row>
    <row r="427" spans="2:5" x14ac:dyDescent="0.2">
      <c r="B427" s="14" t="s">
        <v>96</v>
      </c>
      <c r="C427" s="53">
        <v>100</v>
      </c>
      <c r="D427" s="53">
        <v>100</v>
      </c>
      <c r="E427" s="53">
        <v>100</v>
      </c>
    </row>
    <row r="428" spans="2:5" x14ac:dyDescent="0.2">
      <c r="B428" s="14" t="s">
        <v>85</v>
      </c>
      <c r="C428" s="54">
        <v>100</v>
      </c>
      <c r="D428" s="54">
        <v>100</v>
      </c>
      <c r="E428" s="54">
        <v>100</v>
      </c>
    </row>
    <row r="429" spans="2:5" x14ac:dyDescent="0.2">
      <c r="B429" s="44" t="s">
        <v>97</v>
      </c>
      <c r="C429" s="68" t="s">
        <v>349</v>
      </c>
      <c r="D429" s="68" t="s">
        <v>349</v>
      </c>
      <c r="E429" s="68" t="s">
        <v>349</v>
      </c>
    </row>
    <row r="432" spans="2:5" x14ac:dyDescent="0.2">
      <c r="B432" s="11"/>
      <c r="C432" s="11">
        <v>2022</v>
      </c>
      <c r="D432" s="11">
        <v>2023</v>
      </c>
      <c r="E432" s="11">
        <v>2024</v>
      </c>
    </row>
    <row r="433" spans="2:5" x14ac:dyDescent="0.2">
      <c r="B433" s="11"/>
      <c r="C433" s="11" t="s">
        <v>47</v>
      </c>
      <c r="D433" s="11" t="s">
        <v>47</v>
      </c>
      <c r="E433" s="11" t="s">
        <v>47</v>
      </c>
    </row>
    <row r="434" spans="2:5" x14ac:dyDescent="0.2">
      <c r="B434" s="92" t="s">
        <v>350</v>
      </c>
      <c r="C434" s="92"/>
      <c r="D434" s="92"/>
      <c r="E434" s="92"/>
    </row>
    <row r="435" spans="2:5" x14ac:dyDescent="0.2">
      <c r="B435" s="14" t="s">
        <v>74</v>
      </c>
      <c r="C435" s="51">
        <v>100</v>
      </c>
      <c r="D435" s="51">
        <v>100</v>
      </c>
      <c r="E435" s="51">
        <v>75</v>
      </c>
    </row>
    <row r="436" spans="2:5" x14ac:dyDescent="0.2">
      <c r="B436" s="14" t="s">
        <v>86</v>
      </c>
      <c r="C436" s="51">
        <v>100</v>
      </c>
      <c r="D436" s="51">
        <v>100</v>
      </c>
      <c r="E436" s="51">
        <v>100</v>
      </c>
    </row>
    <row r="437" spans="2:5" x14ac:dyDescent="0.2">
      <c r="B437" s="14" t="s">
        <v>75</v>
      </c>
      <c r="C437" s="52">
        <v>66.7</v>
      </c>
      <c r="D437" s="52">
        <v>100</v>
      </c>
      <c r="E437" s="52">
        <v>100</v>
      </c>
    </row>
    <row r="438" spans="2:5" x14ac:dyDescent="0.2">
      <c r="B438" s="14" t="s">
        <v>87</v>
      </c>
      <c r="C438" s="52">
        <v>100</v>
      </c>
      <c r="D438" s="52">
        <v>100</v>
      </c>
      <c r="E438" s="52">
        <v>100</v>
      </c>
    </row>
    <row r="439" spans="2:5" x14ac:dyDescent="0.2">
      <c r="B439" s="14" t="s">
        <v>76</v>
      </c>
      <c r="C439" s="51">
        <v>100</v>
      </c>
      <c r="D439" s="51">
        <v>100</v>
      </c>
      <c r="E439" s="51">
        <v>100</v>
      </c>
    </row>
    <row r="440" spans="2:5" x14ac:dyDescent="0.2">
      <c r="B440" s="14" t="s">
        <v>88</v>
      </c>
      <c r="C440" s="51">
        <v>100</v>
      </c>
      <c r="D440" s="51">
        <v>100</v>
      </c>
      <c r="E440" s="51">
        <v>100</v>
      </c>
    </row>
    <row r="441" spans="2:5" x14ac:dyDescent="0.2">
      <c r="B441" s="14" t="s">
        <v>77</v>
      </c>
      <c r="C441" s="52">
        <v>100</v>
      </c>
      <c r="D441" s="52">
        <v>94.4</v>
      </c>
      <c r="E441" s="52">
        <v>92.3</v>
      </c>
    </row>
    <row r="442" spans="2:5" x14ac:dyDescent="0.2">
      <c r="B442" s="14" t="s">
        <v>89</v>
      </c>
      <c r="C442" s="52">
        <v>0</v>
      </c>
      <c r="D442" s="52">
        <v>0</v>
      </c>
      <c r="E442" s="52">
        <v>0</v>
      </c>
    </row>
    <row r="443" spans="2:5" x14ac:dyDescent="0.2">
      <c r="B443" s="14" t="s">
        <v>78</v>
      </c>
      <c r="C443" s="51"/>
      <c r="D443" s="51">
        <v>99</v>
      </c>
      <c r="E443" s="51">
        <v>100</v>
      </c>
    </row>
    <row r="444" spans="2:5" x14ac:dyDescent="0.2">
      <c r="B444" s="14" t="s">
        <v>90</v>
      </c>
      <c r="C444" s="51">
        <v>100</v>
      </c>
      <c r="D444" s="51">
        <v>100</v>
      </c>
      <c r="E444" s="51">
        <v>100</v>
      </c>
    </row>
    <row r="445" spans="2:5" x14ac:dyDescent="0.2">
      <c r="B445" s="14" t="s">
        <v>79</v>
      </c>
      <c r="C445" s="52">
        <v>100</v>
      </c>
      <c r="D445" s="52">
        <v>100</v>
      </c>
      <c r="E445" s="52">
        <v>100</v>
      </c>
    </row>
    <row r="446" spans="2:5" x14ac:dyDescent="0.2">
      <c r="B446" s="14" t="s">
        <v>91</v>
      </c>
      <c r="C446" s="52">
        <v>100</v>
      </c>
      <c r="D446" s="52">
        <v>100</v>
      </c>
      <c r="E446" s="52">
        <v>100</v>
      </c>
    </row>
    <row r="447" spans="2:5" x14ac:dyDescent="0.2">
      <c r="B447" s="14" t="s">
        <v>80</v>
      </c>
      <c r="C447" s="51">
        <v>100</v>
      </c>
      <c r="D447" s="51">
        <v>100</v>
      </c>
      <c r="E447" s="51">
        <v>100</v>
      </c>
    </row>
    <row r="448" spans="2:5" x14ac:dyDescent="0.2">
      <c r="B448" s="14" t="s">
        <v>92</v>
      </c>
      <c r="C448" s="51">
        <v>100</v>
      </c>
      <c r="D448" s="51">
        <v>100</v>
      </c>
      <c r="E448" s="51">
        <v>100</v>
      </c>
    </row>
    <row r="449" spans="2:5" x14ac:dyDescent="0.2">
      <c r="B449" s="14" t="s">
        <v>81</v>
      </c>
      <c r="C449" s="52">
        <v>90.9</v>
      </c>
      <c r="D449" s="52">
        <v>95.8</v>
      </c>
      <c r="E449" s="52">
        <v>93.3</v>
      </c>
    </row>
    <row r="450" spans="2:5" x14ac:dyDescent="0.2">
      <c r="B450" s="14" t="s">
        <v>93</v>
      </c>
      <c r="C450" s="52">
        <v>94.3</v>
      </c>
      <c r="D450" s="52">
        <v>96.3</v>
      </c>
      <c r="E450" s="52">
        <v>94.7</v>
      </c>
    </row>
    <row r="451" spans="2:5" x14ac:dyDescent="0.2">
      <c r="B451" s="14" t="s">
        <v>82</v>
      </c>
      <c r="C451" s="51" t="s">
        <v>349</v>
      </c>
      <c r="D451" s="51" t="s">
        <v>349</v>
      </c>
      <c r="E451" s="51" t="s">
        <v>349</v>
      </c>
    </row>
    <row r="452" spans="2:5" x14ac:dyDescent="0.2">
      <c r="B452" s="14" t="s">
        <v>94</v>
      </c>
      <c r="C452" s="51">
        <v>100</v>
      </c>
      <c r="D452" s="51">
        <v>100</v>
      </c>
      <c r="E452" s="51">
        <v>100</v>
      </c>
    </row>
    <row r="453" spans="2:5" x14ac:dyDescent="0.2">
      <c r="B453" s="14" t="s">
        <v>83</v>
      </c>
      <c r="C453" s="52">
        <v>100</v>
      </c>
      <c r="D453" s="52">
        <v>75</v>
      </c>
      <c r="E453" s="52">
        <v>100</v>
      </c>
    </row>
    <row r="454" spans="2:5" x14ac:dyDescent="0.2">
      <c r="B454" s="14" t="s">
        <v>95</v>
      </c>
      <c r="C454" s="52">
        <v>100</v>
      </c>
      <c r="D454" s="52">
        <v>50</v>
      </c>
      <c r="E454" s="52">
        <v>100</v>
      </c>
    </row>
    <row r="455" spans="2:5" x14ac:dyDescent="0.2">
      <c r="B455" s="14" t="s">
        <v>84</v>
      </c>
      <c r="C455" s="51">
        <v>0</v>
      </c>
      <c r="D455" s="51">
        <v>0</v>
      </c>
      <c r="E455" s="51">
        <v>0</v>
      </c>
    </row>
    <row r="456" spans="2:5" x14ac:dyDescent="0.2">
      <c r="B456" s="14" t="s">
        <v>96</v>
      </c>
      <c r="C456" s="51">
        <v>0</v>
      </c>
      <c r="D456" s="51">
        <v>0</v>
      </c>
      <c r="E456" s="51">
        <v>0</v>
      </c>
    </row>
    <row r="457" spans="2:5" x14ac:dyDescent="0.2">
      <c r="B457" s="14" t="s">
        <v>85</v>
      </c>
      <c r="C457" s="52">
        <v>100</v>
      </c>
      <c r="D457" s="52">
        <v>100</v>
      </c>
      <c r="E457" s="52">
        <v>100</v>
      </c>
    </row>
    <row r="458" spans="2:5" x14ac:dyDescent="0.2">
      <c r="B458" s="44" t="s">
        <v>97</v>
      </c>
      <c r="C458" s="67" t="s">
        <v>349</v>
      </c>
      <c r="D458" s="67" t="s">
        <v>349</v>
      </c>
      <c r="E458" s="67" t="s">
        <v>349</v>
      </c>
    </row>
    <row r="461" spans="2:5" x14ac:dyDescent="0.2">
      <c r="B461" s="10" t="s">
        <v>351</v>
      </c>
    </row>
    <row r="464" spans="2:5" x14ac:dyDescent="0.2">
      <c r="B464" s="11"/>
      <c r="C464" s="11">
        <v>2022</v>
      </c>
      <c r="D464" s="11">
        <v>2023</v>
      </c>
      <c r="E464" s="11">
        <v>2024</v>
      </c>
    </row>
    <row r="465" spans="2:5" x14ac:dyDescent="0.2">
      <c r="B465" s="11"/>
      <c r="C465" s="11" t="s">
        <v>66</v>
      </c>
      <c r="D465" s="11" t="s">
        <v>66</v>
      </c>
      <c r="E465" s="11" t="s">
        <v>66</v>
      </c>
    </row>
    <row r="466" spans="2:5" x14ac:dyDescent="0.2">
      <c r="B466" s="12" t="s">
        <v>352</v>
      </c>
      <c r="C466" s="38"/>
      <c r="D466" s="38"/>
      <c r="E466" s="38"/>
    </row>
    <row r="467" spans="2:5" x14ac:dyDescent="0.2">
      <c r="B467" s="14" t="s">
        <v>17</v>
      </c>
      <c r="C467" s="39">
        <v>0</v>
      </c>
      <c r="D467" s="39">
        <v>0</v>
      </c>
      <c r="E467" s="39">
        <v>0</v>
      </c>
    </row>
    <row r="468" spans="2:5" x14ac:dyDescent="0.2">
      <c r="B468" s="14" t="s">
        <v>18</v>
      </c>
      <c r="C468" s="39">
        <v>0</v>
      </c>
      <c r="D468" s="39">
        <v>0</v>
      </c>
      <c r="E468" s="39">
        <v>0</v>
      </c>
    </row>
    <row r="469" spans="2:5" x14ac:dyDescent="0.2">
      <c r="B469" s="14" t="s">
        <v>19</v>
      </c>
      <c r="C469" s="39">
        <v>0</v>
      </c>
      <c r="D469" s="39">
        <v>0</v>
      </c>
      <c r="E469" s="39">
        <v>0</v>
      </c>
    </row>
    <row r="470" spans="2:5" x14ac:dyDescent="0.2">
      <c r="B470" s="14" t="s">
        <v>20</v>
      </c>
      <c r="C470" s="39">
        <v>0</v>
      </c>
      <c r="D470" s="39">
        <v>0</v>
      </c>
      <c r="E470" s="39">
        <v>0</v>
      </c>
    </row>
    <row r="471" spans="2:5" x14ac:dyDescent="0.2">
      <c r="B471" s="14" t="s">
        <v>21</v>
      </c>
      <c r="C471" s="39">
        <v>0</v>
      </c>
      <c r="D471" s="39">
        <v>0</v>
      </c>
      <c r="E471" s="39">
        <v>0</v>
      </c>
    </row>
    <row r="472" spans="2:5" x14ac:dyDescent="0.2">
      <c r="B472" s="14" t="s">
        <v>22</v>
      </c>
      <c r="C472" s="39">
        <v>0</v>
      </c>
      <c r="D472" s="39">
        <v>0</v>
      </c>
      <c r="E472" s="39">
        <v>0</v>
      </c>
    </row>
    <row r="473" spans="2:5" x14ac:dyDescent="0.2">
      <c r="B473" s="14" t="s">
        <v>23</v>
      </c>
      <c r="C473" s="39">
        <v>0</v>
      </c>
      <c r="D473" s="39">
        <v>0</v>
      </c>
      <c r="E473" s="39">
        <v>0</v>
      </c>
    </row>
    <row r="474" spans="2:5" x14ac:dyDescent="0.2">
      <c r="B474" s="14" t="s">
        <v>24</v>
      </c>
      <c r="C474" s="39">
        <v>0</v>
      </c>
      <c r="D474" s="39">
        <v>0</v>
      </c>
      <c r="E474" s="39">
        <v>0</v>
      </c>
    </row>
    <row r="475" spans="2:5" x14ac:dyDescent="0.2">
      <c r="B475" s="14" t="s">
        <v>25</v>
      </c>
      <c r="C475" s="39">
        <v>0</v>
      </c>
      <c r="D475" s="39">
        <v>0</v>
      </c>
      <c r="E475" s="39">
        <v>0</v>
      </c>
    </row>
    <row r="476" spans="2:5" x14ac:dyDescent="0.2">
      <c r="B476" s="14" t="s">
        <v>26</v>
      </c>
      <c r="C476" s="39">
        <v>0</v>
      </c>
      <c r="D476" s="39">
        <v>0</v>
      </c>
      <c r="E476" s="39">
        <v>0</v>
      </c>
    </row>
    <row r="477" spans="2:5" x14ac:dyDescent="0.2">
      <c r="B477" s="14" t="s">
        <v>27</v>
      </c>
      <c r="C477" s="39">
        <v>0</v>
      </c>
      <c r="D477" s="39">
        <v>0</v>
      </c>
      <c r="E477" s="39">
        <v>0</v>
      </c>
    </row>
    <row r="478" spans="2:5" x14ac:dyDescent="0.2">
      <c r="B478" s="14" t="s">
        <v>28</v>
      </c>
      <c r="C478" s="39">
        <v>0</v>
      </c>
      <c r="D478" s="39">
        <v>0</v>
      </c>
      <c r="E478" s="39">
        <v>0</v>
      </c>
    </row>
    <row r="479" spans="2:5" x14ac:dyDescent="0.2">
      <c r="B479" s="27" t="s">
        <v>0</v>
      </c>
      <c r="C479" s="40">
        <v>0</v>
      </c>
      <c r="D479" s="40">
        <v>0</v>
      </c>
      <c r="E479" s="40">
        <v>0</v>
      </c>
    </row>
    <row r="482" spans="2:5" x14ac:dyDescent="0.2">
      <c r="B482" s="11"/>
      <c r="C482" s="11">
        <v>2022</v>
      </c>
      <c r="D482" s="11">
        <v>2023</v>
      </c>
      <c r="E482" s="11">
        <v>2024</v>
      </c>
    </row>
    <row r="483" spans="2:5" x14ac:dyDescent="0.2">
      <c r="B483" s="11"/>
      <c r="C483" s="11" t="s">
        <v>66</v>
      </c>
      <c r="D483" s="11" t="s">
        <v>66</v>
      </c>
      <c r="E483" s="11" t="s">
        <v>66</v>
      </c>
    </row>
    <row r="484" spans="2:5" x14ac:dyDescent="0.2">
      <c r="B484" s="12" t="s">
        <v>353</v>
      </c>
      <c r="C484" s="38"/>
      <c r="D484" s="38"/>
      <c r="E484" s="38"/>
    </row>
    <row r="485" spans="2:5" x14ac:dyDescent="0.2">
      <c r="B485" s="14" t="s">
        <v>17</v>
      </c>
      <c r="C485" s="39">
        <v>0</v>
      </c>
      <c r="D485" s="39">
        <v>0</v>
      </c>
      <c r="E485" s="39">
        <v>0</v>
      </c>
    </row>
    <row r="486" spans="2:5" x14ac:dyDescent="0.2">
      <c r="B486" s="14" t="s">
        <v>18</v>
      </c>
      <c r="C486" s="39">
        <v>0</v>
      </c>
      <c r="D486" s="39">
        <v>0</v>
      </c>
      <c r="E486" s="39">
        <v>0</v>
      </c>
    </row>
    <row r="487" spans="2:5" x14ac:dyDescent="0.2">
      <c r="B487" s="14" t="s">
        <v>19</v>
      </c>
      <c r="C487" s="39">
        <v>0</v>
      </c>
      <c r="D487" s="39">
        <v>0</v>
      </c>
      <c r="E487" s="39">
        <v>0</v>
      </c>
    </row>
    <row r="488" spans="2:5" x14ac:dyDescent="0.2">
      <c r="B488" s="14" t="s">
        <v>20</v>
      </c>
      <c r="C488" s="39">
        <v>0</v>
      </c>
      <c r="D488" s="39">
        <v>0</v>
      </c>
      <c r="E488" s="39">
        <v>0</v>
      </c>
    </row>
    <row r="489" spans="2:5" x14ac:dyDescent="0.2">
      <c r="B489" s="14" t="s">
        <v>21</v>
      </c>
      <c r="C489" s="39">
        <v>0</v>
      </c>
      <c r="D489" s="39">
        <v>1</v>
      </c>
      <c r="E489" s="39">
        <v>0</v>
      </c>
    </row>
    <row r="490" spans="2:5" x14ac:dyDescent="0.2">
      <c r="B490" s="14" t="s">
        <v>22</v>
      </c>
      <c r="C490" s="39">
        <v>0</v>
      </c>
      <c r="D490" s="39">
        <v>0</v>
      </c>
      <c r="E490" s="39">
        <v>0</v>
      </c>
    </row>
    <row r="491" spans="2:5" x14ac:dyDescent="0.2">
      <c r="B491" s="14" t="s">
        <v>23</v>
      </c>
      <c r="C491" s="39">
        <v>0</v>
      </c>
      <c r="D491" s="39">
        <v>0</v>
      </c>
      <c r="E491" s="39">
        <v>0</v>
      </c>
    </row>
    <row r="492" spans="2:5" x14ac:dyDescent="0.2">
      <c r="B492" s="14" t="s">
        <v>24</v>
      </c>
      <c r="C492" s="39">
        <v>0</v>
      </c>
      <c r="D492" s="39">
        <v>0</v>
      </c>
      <c r="E492" s="39">
        <v>0</v>
      </c>
    </row>
    <row r="493" spans="2:5" x14ac:dyDescent="0.2">
      <c r="B493" s="14" t="s">
        <v>25</v>
      </c>
      <c r="C493" s="39">
        <v>0</v>
      </c>
      <c r="D493" s="39">
        <v>0</v>
      </c>
      <c r="E493" s="39">
        <v>0</v>
      </c>
    </row>
    <row r="494" spans="2:5" x14ac:dyDescent="0.2">
      <c r="B494" s="14" t="s">
        <v>26</v>
      </c>
      <c r="C494" s="39">
        <v>0</v>
      </c>
      <c r="D494" s="39">
        <v>0</v>
      </c>
      <c r="E494" s="39">
        <v>0</v>
      </c>
    </row>
    <row r="495" spans="2:5" x14ac:dyDescent="0.2">
      <c r="B495" s="14" t="s">
        <v>27</v>
      </c>
      <c r="C495" s="39">
        <v>0</v>
      </c>
      <c r="D495" s="39">
        <v>0</v>
      </c>
      <c r="E495" s="39">
        <v>0</v>
      </c>
    </row>
    <row r="496" spans="2:5" x14ac:dyDescent="0.2">
      <c r="B496" s="14" t="s">
        <v>28</v>
      </c>
      <c r="C496" s="39">
        <v>0</v>
      </c>
      <c r="D496" s="39">
        <v>0</v>
      </c>
      <c r="E496" s="39">
        <v>0</v>
      </c>
    </row>
    <row r="497" spans="2:5" x14ac:dyDescent="0.2">
      <c r="B497" s="27" t="s">
        <v>0</v>
      </c>
      <c r="C497" s="40">
        <v>0</v>
      </c>
      <c r="D497" s="40">
        <v>1</v>
      </c>
      <c r="E497" s="40">
        <v>0</v>
      </c>
    </row>
    <row r="500" spans="2:5" x14ac:dyDescent="0.2">
      <c r="B500" s="11"/>
      <c r="C500" s="11">
        <v>2022</v>
      </c>
      <c r="D500" s="11">
        <v>2023</v>
      </c>
      <c r="E500" s="11">
        <v>2024</v>
      </c>
    </row>
    <row r="501" spans="2:5" x14ac:dyDescent="0.2">
      <c r="B501" s="11"/>
      <c r="C501" s="11" t="s">
        <v>66</v>
      </c>
      <c r="D501" s="11" t="s">
        <v>66</v>
      </c>
      <c r="E501" s="11" t="s">
        <v>66</v>
      </c>
    </row>
    <row r="502" spans="2:5" x14ac:dyDescent="0.2">
      <c r="B502" s="12" t="s">
        <v>354</v>
      </c>
      <c r="C502" s="38"/>
      <c r="D502" s="38"/>
      <c r="E502" s="38"/>
    </row>
    <row r="503" spans="2:5" x14ac:dyDescent="0.2">
      <c r="B503" s="14" t="s">
        <v>17</v>
      </c>
      <c r="C503" s="39">
        <v>2</v>
      </c>
      <c r="D503" s="39">
        <v>1</v>
      </c>
      <c r="E503" s="39">
        <v>1</v>
      </c>
    </row>
    <row r="504" spans="2:5" x14ac:dyDescent="0.2">
      <c r="B504" s="14" t="s">
        <v>18</v>
      </c>
      <c r="C504" s="39">
        <v>0</v>
      </c>
      <c r="D504" s="39">
        <v>0</v>
      </c>
      <c r="E504" s="39">
        <v>0</v>
      </c>
    </row>
    <row r="505" spans="2:5" x14ac:dyDescent="0.2">
      <c r="B505" s="14" t="s">
        <v>19</v>
      </c>
      <c r="C505" s="39">
        <v>0</v>
      </c>
      <c r="D505" s="39">
        <v>0</v>
      </c>
      <c r="E505" s="39">
        <v>0</v>
      </c>
    </row>
    <row r="506" spans="2:5" x14ac:dyDescent="0.2">
      <c r="B506" s="14" t="s">
        <v>20</v>
      </c>
      <c r="C506" s="39">
        <v>0</v>
      </c>
      <c r="D506" s="39">
        <v>0</v>
      </c>
      <c r="E506" s="39">
        <v>0</v>
      </c>
    </row>
    <row r="507" spans="2:5" x14ac:dyDescent="0.2">
      <c r="B507" s="14" t="s">
        <v>21</v>
      </c>
      <c r="C507" s="39"/>
      <c r="D507" s="39">
        <v>13</v>
      </c>
      <c r="E507" s="39">
        <v>14</v>
      </c>
    </row>
    <row r="508" spans="2:5" x14ac:dyDescent="0.2">
      <c r="B508" s="14" t="s">
        <v>22</v>
      </c>
      <c r="C508" s="39">
        <v>0</v>
      </c>
      <c r="D508" s="39">
        <v>0</v>
      </c>
      <c r="E508" s="39">
        <v>0</v>
      </c>
    </row>
    <row r="509" spans="2:5" x14ac:dyDescent="0.2">
      <c r="B509" s="14" t="s">
        <v>23</v>
      </c>
      <c r="C509" s="39">
        <v>1</v>
      </c>
      <c r="D509" s="39">
        <v>1</v>
      </c>
      <c r="E509" s="39">
        <v>2</v>
      </c>
    </row>
    <row r="510" spans="2:5" x14ac:dyDescent="0.2">
      <c r="B510" s="14" t="s">
        <v>24</v>
      </c>
      <c r="C510" s="39">
        <v>10</v>
      </c>
      <c r="D510" s="39">
        <v>7</v>
      </c>
      <c r="E510" s="39">
        <v>6</v>
      </c>
    </row>
    <row r="511" spans="2:5" x14ac:dyDescent="0.2">
      <c r="B511" s="14" t="s">
        <v>25</v>
      </c>
      <c r="C511" s="39">
        <v>0</v>
      </c>
      <c r="D511" s="39">
        <v>0</v>
      </c>
      <c r="E511" s="39">
        <v>0</v>
      </c>
    </row>
    <row r="512" spans="2:5" x14ac:dyDescent="0.2">
      <c r="B512" s="14" t="s">
        <v>26</v>
      </c>
      <c r="C512" s="39">
        <v>0</v>
      </c>
      <c r="D512" s="39">
        <v>0</v>
      </c>
      <c r="E512" s="39">
        <v>0</v>
      </c>
    </row>
    <row r="513" spans="2:5" x14ac:dyDescent="0.2">
      <c r="B513" s="14" t="s">
        <v>27</v>
      </c>
      <c r="C513" s="39">
        <v>0</v>
      </c>
      <c r="D513" s="39">
        <v>0</v>
      </c>
      <c r="E513" s="39">
        <v>0</v>
      </c>
    </row>
    <row r="514" spans="2:5" x14ac:dyDescent="0.2">
      <c r="B514" s="14" t="s">
        <v>28</v>
      </c>
      <c r="C514" s="39">
        <v>0</v>
      </c>
      <c r="D514" s="39">
        <v>0</v>
      </c>
      <c r="E514" s="39">
        <v>0</v>
      </c>
    </row>
    <row r="515" spans="2:5" x14ac:dyDescent="0.2">
      <c r="B515" s="27" t="s">
        <v>0</v>
      </c>
      <c r="C515" s="40">
        <v>13</v>
      </c>
      <c r="D515" s="40">
        <v>22</v>
      </c>
      <c r="E515" s="40">
        <v>23</v>
      </c>
    </row>
    <row r="518" spans="2:5" x14ac:dyDescent="0.2">
      <c r="B518" s="11"/>
      <c r="C518" s="11">
        <v>2022</v>
      </c>
      <c r="D518" s="11">
        <v>2023</v>
      </c>
      <c r="E518" s="11">
        <v>2024</v>
      </c>
    </row>
    <row r="519" spans="2:5" x14ac:dyDescent="0.2">
      <c r="B519" s="11"/>
      <c r="C519" s="11" t="s">
        <v>66</v>
      </c>
      <c r="D519" s="11" t="s">
        <v>66</v>
      </c>
      <c r="E519" s="11" t="s">
        <v>66</v>
      </c>
    </row>
    <row r="520" spans="2:5" x14ac:dyDescent="0.2">
      <c r="B520" s="12" t="s">
        <v>355</v>
      </c>
      <c r="C520" s="38"/>
      <c r="D520" s="38"/>
      <c r="E520" s="38"/>
    </row>
    <row r="521" spans="2:5" x14ac:dyDescent="0.2">
      <c r="B521" s="14" t="s">
        <v>17</v>
      </c>
      <c r="C521" s="39">
        <v>0</v>
      </c>
      <c r="D521" s="39">
        <v>0</v>
      </c>
      <c r="E521" s="39">
        <v>0</v>
      </c>
    </row>
    <row r="522" spans="2:5" x14ac:dyDescent="0.2">
      <c r="B522" s="14" t="s">
        <v>18</v>
      </c>
      <c r="C522" s="39">
        <v>0</v>
      </c>
      <c r="D522" s="39">
        <v>0</v>
      </c>
      <c r="E522" s="39">
        <v>0</v>
      </c>
    </row>
    <row r="523" spans="2:5" x14ac:dyDescent="0.2">
      <c r="B523" s="14" t="s">
        <v>19</v>
      </c>
      <c r="C523" s="39">
        <v>0</v>
      </c>
      <c r="D523" s="39">
        <v>0</v>
      </c>
      <c r="E523" s="39">
        <v>0</v>
      </c>
    </row>
    <row r="524" spans="2:5" x14ac:dyDescent="0.2">
      <c r="B524" s="14" t="s">
        <v>20</v>
      </c>
      <c r="C524" s="39">
        <v>0</v>
      </c>
      <c r="D524" s="39">
        <v>0</v>
      </c>
      <c r="E524" s="39">
        <v>0</v>
      </c>
    </row>
    <row r="525" spans="2:5" x14ac:dyDescent="0.2">
      <c r="B525" s="14" t="s">
        <v>21</v>
      </c>
      <c r="C525" s="39">
        <v>0</v>
      </c>
      <c r="D525" s="39">
        <v>0</v>
      </c>
      <c r="E525" s="39">
        <v>0</v>
      </c>
    </row>
    <row r="526" spans="2:5" x14ac:dyDescent="0.2">
      <c r="B526" s="14" t="s">
        <v>22</v>
      </c>
      <c r="C526" s="39">
        <v>0</v>
      </c>
      <c r="D526" s="39">
        <v>0</v>
      </c>
      <c r="E526" s="39">
        <v>0</v>
      </c>
    </row>
    <row r="527" spans="2:5" x14ac:dyDescent="0.2">
      <c r="B527" s="14" t="s">
        <v>23</v>
      </c>
      <c r="C527" s="39">
        <v>0</v>
      </c>
      <c r="D527" s="39">
        <v>0</v>
      </c>
      <c r="E527" s="39">
        <v>0</v>
      </c>
    </row>
    <row r="528" spans="2:5" x14ac:dyDescent="0.2">
      <c r="B528" s="14" t="s">
        <v>24</v>
      </c>
      <c r="C528" s="39">
        <v>0</v>
      </c>
      <c r="D528" s="39">
        <v>0</v>
      </c>
      <c r="E528" s="39">
        <v>0</v>
      </c>
    </row>
    <row r="529" spans="2:5" x14ac:dyDescent="0.2">
      <c r="B529" s="14" t="s">
        <v>25</v>
      </c>
      <c r="C529" s="39">
        <v>0</v>
      </c>
      <c r="D529" s="39">
        <v>0</v>
      </c>
      <c r="E529" s="39">
        <v>0</v>
      </c>
    </row>
    <row r="530" spans="2:5" x14ac:dyDescent="0.2">
      <c r="B530" s="14" t="s">
        <v>26</v>
      </c>
      <c r="C530" s="39">
        <v>0</v>
      </c>
      <c r="D530" s="39">
        <v>0</v>
      </c>
      <c r="E530" s="39">
        <v>0</v>
      </c>
    </row>
    <row r="531" spans="2:5" x14ac:dyDescent="0.2">
      <c r="B531" s="14" t="s">
        <v>27</v>
      </c>
      <c r="C531" s="39">
        <v>0</v>
      </c>
      <c r="D531" s="39">
        <v>0</v>
      </c>
      <c r="E531" s="39">
        <v>0</v>
      </c>
    </row>
    <row r="532" spans="2:5" x14ac:dyDescent="0.2">
      <c r="B532" s="14" t="s">
        <v>28</v>
      </c>
      <c r="C532" s="39">
        <v>0</v>
      </c>
      <c r="D532" s="39">
        <v>0</v>
      </c>
      <c r="E532" s="39">
        <v>0</v>
      </c>
    </row>
    <row r="533" spans="2:5" x14ac:dyDescent="0.2">
      <c r="B533" s="27" t="s">
        <v>0</v>
      </c>
      <c r="C533" s="40">
        <v>0</v>
      </c>
      <c r="D533" s="40">
        <v>0</v>
      </c>
      <c r="E533" s="40">
        <v>0</v>
      </c>
    </row>
    <row r="536" spans="2:5" x14ac:dyDescent="0.2">
      <c r="B536" s="11"/>
      <c r="C536" s="11">
        <v>2022</v>
      </c>
      <c r="D536" s="11">
        <v>2023</v>
      </c>
      <c r="E536" s="11">
        <v>2024</v>
      </c>
    </row>
    <row r="537" spans="2:5" x14ac:dyDescent="0.2">
      <c r="B537" s="11"/>
      <c r="C537" s="11" t="s">
        <v>66</v>
      </c>
      <c r="D537" s="11" t="s">
        <v>66</v>
      </c>
      <c r="E537" s="11" t="s">
        <v>66</v>
      </c>
    </row>
    <row r="538" spans="2:5" x14ac:dyDescent="0.2">
      <c r="B538" s="12" t="s">
        <v>356</v>
      </c>
      <c r="C538" s="38"/>
      <c r="D538" s="38"/>
      <c r="E538" s="38"/>
    </row>
    <row r="539" spans="2:5" x14ac:dyDescent="0.2">
      <c r="B539" s="14" t="s">
        <v>17</v>
      </c>
      <c r="C539" s="39">
        <v>0</v>
      </c>
      <c r="D539" s="39">
        <v>0</v>
      </c>
      <c r="E539" s="39">
        <v>0</v>
      </c>
    </row>
    <row r="540" spans="2:5" x14ac:dyDescent="0.2">
      <c r="B540" s="14" t="s">
        <v>18</v>
      </c>
      <c r="C540" s="39">
        <v>0</v>
      </c>
      <c r="D540" s="39">
        <v>0</v>
      </c>
      <c r="E540" s="39">
        <v>0</v>
      </c>
    </row>
    <row r="541" spans="2:5" x14ac:dyDescent="0.2">
      <c r="B541" s="14" t="s">
        <v>19</v>
      </c>
      <c r="C541" s="39">
        <v>0</v>
      </c>
      <c r="D541" s="39">
        <v>0</v>
      </c>
      <c r="E541" s="39">
        <v>0</v>
      </c>
    </row>
    <row r="542" spans="2:5" x14ac:dyDescent="0.2">
      <c r="B542" s="14" t="s">
        <v>20</v>
      </c>
      <c r="C542" s="39">
        <v>0</v>
      </c>
      <c r="D542" s="39">
        <v>0</v>
      </c>
      <c r="E542" s="39">
        <v>0</v>
      </c>
    </row>
    <row r="543" spans="2:5" x14ac:dyDescent="0.2">
      <c r="B543" s="14" t="s">
        <v>21</v>
      </c>
      <c r="C543" s="39"/>
      <c r="D543" s="39">
        <v>13</v>
      </c>
      <c r="E543" s="39">
        <v>14</v>
      </c>
    </row>
    <row r="544" spans="2:5" x14ac:dyDescent="0.2">
      <c r="B544" s="14" t="s">
        <v>22</v>
      </c>
      <c r="C544" s="39">
        <v>0</v>
      </c>
      <c r="D544" s="39">
        <v>0</v>
      </c>
      <c r="E544" s="39">
        <v>0</v>
      </c>
    </row>
    <row r="545" spans="2:5" x14ac:dyDescent="0.2">
      <c r="B545" s="14" t="s">
        <v>23</v>
      </c>
      <c r="C545" s="39">
        <v>1</v>
      </c>
      <c r="D545" s="39">
        <v>1</v>
      </c>
      <c r="E545" s="39">
        <v>2</v>
      </c>
    </row>
    <row r="546" spans="2:5" x14ac:dyDescent="0.2">
      <c r="B546" s="14" t="s">
        <v>24</v>
      </c>
      <c r="C546" s="39">
        <v>0</v>
      </c>
      <c r="D546" s="39">
        <v>0</v>
      </c>
      <c r="E546" s="39">
        <v>6</v>
      </c>
    </row>
    <row r="547" spans="2:5" x14ac:dyDescent="0.2">
      <c r="B547" s="14" t="s">
        <v>25</v>
      </c>
      <c r="C547" s="39">
        <v>0</v>
      </c>
      <c r="D547" s="39">
        <v>0</v>
      </c>
      <c r="E547" s="39">
        <v>0</v>
      </c>
    </row>
    <row r="548" spans="2:5" x14ac:dyDescent="0.2">
      <c r="B548" s="14" t="s">
        <v>26</v>
      </c>
      <c r="C548" s="39">
        <v>0</v>
      </c>
      <c r="D548" s="39">
        <v>0</v>
      </c>
      <c r="E548" s="39">
        <v>0</v>
      </c>
    </row>
    <row r="549" spans="2:5" x14ac:dyDescent="0.2">
      <c r="B549" s="14" t="s">
        <v>27</v>
      </c>
      <c r="C549" s="39">
        <v>0</v>
      </c>
      <c r="D549" s="39">
        <v>0</v>
      </c>
      <c r="E549" s="39">
        <v>0</v>
      </c>
    </row>
    <row r="550" spans="2:5" x14ac:dyDescent="0.2">
      <c r="B550" s="14" t="s">
        <v>28</v>
      </c>
      <c r="C550" s="39">
        <v>0</v>
      </c>
      <c r="D550" s="39">
        <v>0</v>
      </c>
      <c r="E550" s="39">
        <v>0</v>
      </c>
    </row>
    <row r="551" spans="2:5" x14ac:dyDescent="0.2">
      <c r="B551" s="27" t="s">
        <v>0</v>
      </c>
      <c r="C551" s="40">
        <v>1</v>
      </c>
      <c r="D551" s="40">
        <v>14</v>
      </c>
      <c r="E551" s="40">
        <v>22</v>
      </c>
    </row>
    <row r="554" spans="2:5" x14ac:dyDescent="0.2">
      <c r="B554" s="11"/>
      <c r="C554" s="11">
        <v>2022</v>
      </c>
      <c r="D554" s="11">
        <v>2023</v>
      </c>
      <c r="E554" s="11">
        <v>2024</v>
      </c>
    </row>
    <row r="555" spans="2:5" x14ac:dyDescent="0.2">
      <c r="B555" s="11"/>
      <c r="C555" s="11" t="s">
        <v>47</v>
      </c>
      <c r="D555" s="11" t="s">
        <v>47</v>
      </c>
      <c r="E555" s="11" t="s">
        <v>47</v>
      </c>
    </row>
    <row r="556" spans="2:5" x14ac:dyDescent="0.2">
      <c r="B556" s="12" t="s">
        <v>365</v>
      </c>
      <c r="C556" s="38"/>
      <c r="D556" s="38"/>
      <c r="E556" s="38"/>
    </row>
    <row r="557" spans="2:5" x14ac:dyDescent="0.2">
      <c r="B557" s="14" t="s">
        <v>17</v>
      </c>
      <c r="C557" s="57">
        <v>0.05</v>
      </c>
      <c r="D557" s="57">
        <v>0.06</v>
      </c>
      <c r="E557" s="57">
        <v>0.05</v>
      </c>
    </row>
    <row r="558" spans="2:5" x14ac:dyDescent="0.2">
      <c r="B558" s="14" t="s">
        <v>18</v>
      </c>
      <c r="C558" s="57">
        <v>0.18</v>
      </c>
      <c r="D558" s="57">
        <v>0.16</v>
      </c>
      <c r="E558" s="57">
        <v>0.19</v>
      </c>
    </row>
    <row r="559" spans="2:5" x14ac:dyDescent="0.2">
      <c r="B559" s="14" t="s">
        <v>19</v>
      </c>
      <c r="C559" s="57">
        <v>0</v>
      </c>
      <c r="D559" s="57">
        <v>0</v>
      </c>
      <c r="E559" s="57">
        <v>0</v>
      </c>
    </row>
    <row r="560" spans="2:5" x14ac:dyDescent="0.2">
      <c r="B560" s="14" t="s">
        <v>20</v>
      </c>
      <c r="C560" s="57">
        <v>0.06</v>
      </c>
      <c r="D560" s="57">
        <v>0.04</v>
      </c>
      <c r="E560" s="57">
        <v>2.1899999999999999E-2</v>
      </c>
    </row>
    <row r="561" spans="2:6" x14ac:dyDescent="0.2">
      <c r="B561" s="14" t="s">
        <v>21</v>
      </c>
      <c r="C561" s="57">
        <v>2.9000000000000001E-2</v>
      </c>
      <c r="D561" s="57">
        <v>2.8000000000000001E-2</v>
      </c>
      <c r="E561" s="57">
        <v>2.8000000000000001E-2</v>
      </c>
    </row>
    <row r="562" spans="2:6" x14ac:dyDescent="0.2">
      <c r="B562" s="14" t="s">
        <v>22</v>
      </c>
      <c r="C562" s="57">
        <v>0.14799999999999999</v>
      </c>
      <c r="D562" s="57">
        <v>0.14399999999999999</v>
      </c>
      <c r="E562" s="57">
        <v>0.13</v>
      </c>
    </row>
    <row r="563" spans="2:6" x14ac:dyDescent="0.2">
      <c r="B563" s="14" t="s">
        <v>23</v>
      </c>
      <c r="C563" s="57">
        <v>0.02</v>
      </c>
      <c r="D563" s="57">
        <v>1.7000000000000001E-2</v>
      </c>
      <c r="E563" s="57">
        <v>2.5000000000000001E-2</v>
      </c>
    </row>
    <row r="564" spans="2:6" x14ac:dyDescent="0.2">
      <c r="B564" s="14" t="s">
        <v>24</v>
      </c>
      <c r="C564" s="57">
        <v>3.5000000000000003E-2</v>
      </c>
      <c r="D564" s="57">
        <v>0.03</v>
      </c>
      <c r="E564" s="57">
        <v>0.11</v>
      </c>
    </row>
    <row r="565" spans="2:6" x14ac:dyDescent="0.2">
      <c r="B565" s="14" t="s">
        <v>25</v>
      </c>
      <c r="C565" s="57">
        <v>0.13400000000000001</v>
      </c>
      <c r="D565" s="57">
        <v>0.113</v>
      </c>
      <c r="E565" s="57">
        <v>0.107</v>
      </c>
    </row>
    <row r="566" spans="2:6" x14ac:dyDescent="0.2">
      <c r="B566" s="14" t="s">
        <v>26</v>
      </c>
      <c r="C566" s="57">
        <v>0.106</v>
      </c>
      <c r="D566" s="57">
        <v>0.11</v>
      </c>
      <c r="E566" s="57">
        <v>0.108</v>
      </c>
    </row>
    <row r="567" spans="2:6" x14ac:dyDescent="0.2">
      <c r="B567" s="14" t="s">
        <v>27</v>
      </c>
      <c r="C567" s="57">
        <v>2.7799999999999998E-2</v>
      </c>
      <c r="D567" s="57">
        <v>2.58E-2</v>
      </c>
      <c r="E567" s="57">
        <v>2.3099999999999999E-2</v>
      </c>
    </row>
    <row r="568" spans="2:6" x14ac:dyDescent="0.2">
      <c r="B568" s="44" t="s">
        <v>28</v>
      </c>
      <c r="C568" s="66">
        <v>2.6700000000000002E-2</v>
      </c>
      <c r="D568" s="66">
        <v>3.4000000000000002E-2</v>
      </c>
      <c r="E568" s="66">
        <v>2.3400000000000001E-2</v>
      </c>
    </row>
    <row r="571" spans="2:6" x14ac:dyDescent="0.2">
      <c r="B571" s="10" t="s">
        <v>357</v>
      </c>
    </row>
    <row r="573" spans="2:6" x14ac:dyDescent="0.2">
      <c r="B573" s="11"/>
      <c r="C573" s="11" t="s">
        <v>363</v>
      </c>
      <c r="D573" s="11">
        <v>2022</v>
      </c>
      <c r="E573" s="11">
        <v>2023</v>
      </c>
      <c r="F573" s="11">
        <v>2024</v>
      </c>
    </row>
    <row r="574" spans="2:6" x14ac:dyDescent="0.2">
      <c r="B574" s="11"/>
      <c r="D574" s="11"/>
      <c r="E574" s="11"/>
      <c r="F574" s="11"/>
    </row>
    <row r="575" spans="2:6" x14ac:dyDescent="0.2">
      <c r="B575" s="12" t="s">
        <v>359</v>
      </c>
      <c r="C575" s="12"/>
      <c r="D575" s="13"/>
      <c r="E575" s="13"/>
      <c r="F575" s="13"/>
    </row>
    <row r="576" spans="2:6" x14ac:dyDescent="0.2">
      <c r="B576" s="14" t="s">
        <v>360</v>
      </c>
      <c r="C576" s="60" t="s">
        <v>364</v>
      </c>
      <c r="D576" s="61">
        <v>200029</v>
      </c>
      <c r="E576" s="61">
        <v>245327</v>
      </c>
      <c r="F576" s="61">
        <v>290403</v>
      </c>
    </row>
    <row r="577" spans="2:6" ht="22.5" x14ac:dyDescent="0.2">
      <c r="B577" s="58" t="s">
        <v>361</v>
      </c>
      <c r="C577" s="62" t="s">
        <v>66</v>
      </c>
      <c r="D577" s="61">
        <v>105</v>
      </c>
      <c r="E577" s="61">
        <v>123</v>
      </c>
      <c r="F577" s="61">
        <v>122</v>
      </c>
    </row>
    <row r="578" spans="2:6" ht="22.5" x14ac:dyDescent="0.2">
      <c r="B578" s="59" t="s">
        <v>362</v>
      </c>
      <c r="C578" s="63" t="s">
        <v>66</v>
      </c>
      <c r="D578" s="64">
        <v>127</v>
      </c>
      <c r="E578" s="64">
        <v>140</v>
      </c>
      <c r="F578" s="64">
        <v>139</v>
      </c>
    </row>
    <row r="581" spans="2:6" x14ac:dyDescent="0.2">
      <c r="B581" s="11"/>
      <c r="C581" s="11">
        <v>2022</v>
      </c>
      <c r="D581" s="11">
        <v>2023</v>
      </c>
      <c r="E581" s="11">
        <v>2024</v>
      </c>
    </row>
    <row r="582" spans="2:6" x14ac:dyDescent="0.2">
      <c r="B582" s="11"/>
      <c r="C582" s="11" t="s">
        <v>367</v>
      </c>
      <c r="D582" s="11" t="s">
        <v>367</v>
      </c>
      <c r="E582" s="11" t="s">
        <v>367</v>
      </c>
    </row>
    <row r="583" spans="2:6" x14ac:dyDescent="0.2">
      <c r="B583" s="12" t="s">
        <v>366</v>
      </c>
      <c r="C583" s="38"/>
      <c r="D583" s="38"/>
      <c r="E583" s="38"/>
    </row>
    <row r="584" spans="2:6" x14ac:dyDescent="0.2">
      <c r="B584" s="14" t="s">
        <v>17</v>
      </c>
      <c r="C584" s="65" t="s">
        <v>370</v>
      </c>
      <c r="D584" s="65" t="s">
        <v>371</v>
      </c>
      <c r="E584" s="65" t="s">
        <v>372</v>
      </c>
    </row>
    <row r="585" spans="2:6" x14ac:dyDescent="0.2">
      <c r="B585" s="14" t="s">
        <v>18</v>
      </c>
      <c r="C585" s="65" t="s">
        <v>369</v>
      </c>
      <c r="D585" s="65" t="s">
        <v>566</v>
      </c>
      <c r="E585" s="65" t="s">
        <v>566</v>
      </c>
    </row>
    <row r="586" spans="2:6" x14ac:dyDescent="0.2">
      <c r="B586" s="14" t="s">
        <v>19</v>
      </c>
      <c r="C586" s="65" t="s">
        <v>374</v>
      </c>
      <c r="D586" s="65" t="s">
        <v>368</v>
      </c>
      <c r="E586" s="65" t="s">
        <v>375</v>
      </c>
    </row>
    <row r="587" spans="2:6" x14ac:dyDescent="0.2">
      <c r="B587" s="14" t="s">
        <v>20</v>
      </c>
      <c r="C587" s="65" t="s">
        <v>371</v>
      </c>
      <c r="D587" s="65" t="s">
        <v>371</v>
      </c>
      <c r="E587" s="65" t="s">
        <v>369</v>
      </c>
    </row>
    <row r="588" spans="2:6" x14ac:dyDescent="0.2">
      <c r="B588" s="14" t="s">
        <v>21</v>
      </c>
      <c r="C588" s="65" t="s">
        <v>374</v>
      </c>
      <c r="D588" s="65" t="s">
        <v>374</v>
      </c>
      <c r="E588" s="65" t="s">
        <v>368</v>
      </c>
    </row>
    <row r="589" spans="2:6" x14ac:dyDescent="0.2">
      <c r="B589" s="14" t="s">
        <v>22</v>
      </c>
      <c r="C589" s="65" t="s">
        <v>376</v>
      </c>
      <c r="D589" s="65" t="s">
        <v>377</v>
      </c>
      <c r="E589" s="65" t="s">
        <v>378</v>
      </c>
    </row>
    <row r="590" spans="2:6" x14ac:dyDescent="0.2">
      <c r="B590" s="14" t="s">
        <v>23</v>
      </c>
      <c r="C590" s="65" t="s">
        <v>379</v>
      </c>
      <c r="D590" s="65" t="s">
        <v>379</v>
      </c>
      <c r="E590" s="65" t="s">
        <v>377</v>
      </c>
    </row>
    <row r="591" spans="2:6" x14ac:dyDescent="0.2">
      <c r="B591" s="14" t="s">
        <v>24</v>
      </c>
      <c r="C591" s="65" t="s">
        <v>567</v>
      </c>
      <c r="D591" s="65" t="s">
        <v>568</v>
      </c>
      <c r="E591" s="65" t="s">
        <v>369</v>
      </c>
    </row>
    <row r="592" spans="2:6" x14ac:dyDescent="0.2">
      <c r="B592" s="14" t="s">
        <v>25</v>
      </c>
      <c r="C592" s="65" t="s">
        <v>380</v>
      </c>
      <c r="D592" s="65" t="s">
        <v>381</v>
      </c>
      <c r="E592" s="65" t="s">
        <v>382</v>
      </c>
    </row>
    <row r="593" spans="2:5" x14ac:dyDescent="0.2">
      <c r="B593" s="14" t="s">
        <v>26</v>
      </c>
      <c r="C593" s="65" t="s">
        <v>369</v>
      </c>
      <c r="D593" s="65" t="s">
        <v>383</v>
      </c>
      <c r="E593" s="65" t="s">
        <v>384</v>
      </c>
    </row>
    <row r="594" spans="2:5" x14ac:dyDescent="0.2">
      <c r="B594" s="14" t="s">
        <v>27</v>
      </c>
      <c r="C594" s="65" t="s">
        <v>385</v>
      </c>
      <c r="D594" s="65" t="s">
        <v>385</v>
      </c>
      <c r="E594" s="65" t="s">
        <v>368</v>
      </c>
    </row>
    <row r="595" spans="2:5" x14ac:dyDescent="0.2">
      <c r="B595" s="44" t="s">
        <v>28</v>
      </c>
      <c r="C595" s="69" t="s">
        <v>386</v>
      </c>
      <c r="D595" s="69" t="s">
        <v>372</v>
      </c>
      <c r="E595" s="69" t="s">
        <v>379</v>
      </c>
    </row>
    <row r="598" spans="2:5" x14ac:dyDescent="0.2">
      <c r="B598" s="11"/>
      <c r="C598" s="11">
        <v>2022</v>
      </c>
      <c r="D598" s="11">
        <v>2023</v>
      </c>
      <c r="E598" s="11">
        <v>2024</v>
      </c>
    </row>
    <row r="599" spans="2:5" x14ac:dyDescent="0.2">
      <c r="B599" s="11"/>
      <c r="C599" s="11" t="s">
        <v>367</v>
      </c>
      <c r="D599" s="11" t="s">
        <v>367</v>
      </c>
      <c r="E599" s="11" t="s">
        <v>367</v>
      </c>
    </row>
    <row r="600" spans="2:5" x14ac:dyDescent="0.2">
      <c r="B600" s="12" t="s">
        <v>387</v>
      </c>
      <c r="C600" s="13"/>
      <c r="D600" s="13"/>
      <c r="E600" s="13"/>
    </row>
    <row r="601" spans="2:5" x14ac:dyDescent="0.2">
      <c r="B601" s="14" t="s">
        <v>406</v>
      </c>
      <c r="C601" s="32" t="s">
        <v>368</v>
      </c>
      <c r="D601" s="32" t="s">
        <v>443</v>
      </c>
      <c r="E601" s="32" t="s">
        <v>368</v>
      </c>
    </row>
    <row r="602" spans="2:5" x14ac:dyDescent="0.2">
      <c r="B602" s="14" t="s">
        <v>407</v>
      </c>
      <c r="C602" s="32" t="s">
        <v>444</v>
      </c>
      <c r="D602" s="32" t="s">
        <v>437</v>
      </c>
      <c r="E602" s="32" t="s">
        <v>445</v>
      </c>
    </row>
    <row r="603" spans="2:5" x14ac:dyDescent="0.2">
      <c r="B603" s="14" t="s">
        <v>389</v>
      </c>
      <c r="C603" s="32" t="s">
        <v>446</v>
      </c>
      <c r="D603" s="32" t="s">
        <v>447</v>
      </c>
      <c r="E603" s="32" t="s">
        <v>448</v>
      </c>
    </row>
    <row r="604" spans="2:5" x14ac:dyDescent="0.2">
      <c r="B604" s="14" t="s">
        <v>390</v>
      </c>
      <c r="C604" s="32" t="s">
        <v>569</v>
      </c>
      <c r="D604" s="32" t="s">
        <v>569</v>
      </c>
      <c r="E604" s="32" t="s">
        <v>569</v>
      </c>
    </row>
    <row r="605" spans="2:5" x14ac:dyDescent="0.2">
      <c r="B605" s="14" t="s">
        <v>408</v>
      </c>
      <c r="C605" s="33" t="s">
        <v>449</v>
      </c>
      <c r="D605" s="33" t="s">
        <v>450</v>
      </c>
      <c r="E605" s="33" t="s">
        <v>451</v>
      </c>
    </row>
    <row r="606" spans="2:5" x14ac:dyDescent="0.2">
      <c r="B606" s="14" t="s">
        <v>409</v>
      </c>
      <c r="C606" s="33" t="s">
        <v>452</v>
      </c>
      <c r="D606" s="33" t="s">
        <v>438</v>
      </c>
      <c r="E606" s="33" t="s">
        <v>438</v>
      </c>
    </row>
    <row r="607" spans="2:5" x14ac:dyDescent="0.2">
      <c r="B607" s="14" t="s">
        <v>391</v>
      </c>
      <c r="C607" s="33" t="s">
        <v>453</v>
      </c>
      <c r="D607" s="33" t="s">
        <v>438</v>
      </c>
      <c r="E607" s="33" t="s">
        <v>454</v>
      </c>
    </row>
    <row r="608" spans="2:5" x14ac:dyDescent="0.2">
      <c r="B608" s="14" t="s">
        <v>392</v>
      </c>
      <c r="C608" s="33" t="s">
        <v>569</v>
      </c>
      <c r="D608" s="33" t="s">
        <v>569</v>
      </c>
      <c r="E608" s="33" t="s">
        <v>569</v>
      </c>
    </row>
    <row r="609" spans="2:5" x14ac:dyDescent="0.2">
      <c r="B609" s="14" t="s">
        <v>410</v>
      </c>
      <c r="C609" s="32" t="s">
        <v>369</v>
      </c>
      <c r="D609" s="32" t="s">
        <v>369</v>
      </c>
      <c r="E609" s="32" t="s">
        <v>369</v>
      </c>
    </row>
    <row r="610" spans="2:5" x14ac:dyDescent="0.2">
      <c r="B610" s="14" t="s">
        <v>388</v>
      </c>
      <c r="C610" s="32" t="s">
        <v>453</v>
      </c>
      <c r="D610" s="32" t="s">
        <v>454</v>
      </c>
      <c r="E610" s="32" t="s">
        <v>455</v>
      </c>
    </row>
    <row r="611" spans="2:5" x14ac:dyDescent="0.2">
      <c r="B611" s="14" t="s">
        <v>393</v>
      </c>
      <c r="C611" s="32" t="s">
        <v>456</v>
      </c>
      <c r="D611" s="32" t="s">
        <v>457</v>
      </c>
      <c r="E611" s="32" t="s">
        <v>570</v>
      </c>
    </row>
    <row r="612" spans="2:5" x14ac:dyDescent="0.2">
      <c r="B612" s="14" t="s">
        <v>394</v>
      </c>
      <c r="C612" s="80" t="s">
        <v>287</v>
      </c>
      <c r="D612" s="80" t="s">
        <v>287</v>
      </c>
      <c r="E612" s="80" t="s">
        <v>287</v>
      </c>
    </row>
    <row r="613" spans="2:5" x14ac:dyDescent="0.2">
      <c r="B613" s="14" t="s">
        <v>411</v>
      </c>
      <c r="C613" s="33" t="s">
        <v>465</v>
      </c>
      <c r="D613" s="33" t="s">
        <v>379</v>
      </c>
      <c r="E613" s="33" t="s">
        <v>372</v>
      </c>
    </row>
    <row r="614" spans="2:5" x14ac:dyDescent="0.2">
      <c r="B614" s="14" t="s">
        <v>412</v>
      </c>
      <c r="C614" s="33" t="s">
        <v>468</v>
      </c>
      <c r="D614" s="33" t="s">
        <v>571</v>
      </c>
      <c r="E614" s="33" t="s">
        <v>441</v>
      </c>
    </row>
    <row r="615" spans="2:5" x14ac:dyDescent="0.2">
      <c r="B615" s="14" t="s">
        <v>395</v>
      </c>
      <c r="C615" s="33" t="s">
        <v>440</v>
      </c>
      <c r="D615" s="33" t="s">
        <v>442</v>
      </c>
      <c r="E615" s="33" t="s">
        <v>442</v>
      </c>
    </row>
    <row r="616" spans="2:5" x14ac:dyDescent="0.2">
      <c r="B616" s="14" t="s">
        <v>396</v>
      </c>
      <c r="C616" s="33" t="s">
        <v>569</v>
      </c>
      <c r="D616" s="33" t="s">
        <v>569</v>
      </c>
      <c r="E616" s="33" t="s">
        <v>569</v>
      </c>
    </row>
    <row r="617" spans="2:5" x14ac:dyDescent="0.2">
      <c r="B617" s="14" t="s">
        <v>413</v>
      </c>
      <c r="C617" s="32" t="s">
        <v>375</v>
      </c>
      <c r="D617" s="32" t="s">
        <v>375</v>
      </c>
      <c r="E617" s="32" t="s">
        <v>436</v>
      </c>
    </row>
    <row r="618" spans="2:5" x14ac:dyDescent="0.2">
      <c r="B618" s="14" t="s">
        <v>414</v>
      </c>
      <c r="C618" s="32" t="s">
        <v>444</v>
      </c>
      <c r="D618" s="32" t="s">
        <v>437</v>
      </c>
      <c r="E618" s="32" t="s">
        <v>437</v>
      </c>
    </row>
    <row r="619" spans="2:5" x14ac:dyDescent="0.2">
      <c r="B619" s="14" t="s">
        <v>397</v>
      </c>
      <c r="C619" s="32" t="s">
        <v>453</v>
      </c>
      <c r="D619" s="32" t="s">
        <v>454</v>
      </c>
      <c r="E619" s="32" t="s">
        <v>438</v>
      </c>
    </row>
    <row r="620" spans="2:5" x14ac:dyDescent="0.2">
      <c r="B620" s="14" t="s">
        <v>398</v>
      </c>
      <c r="C620" s="32" t="s">
        <v>569</v>
      </c>
      <c r="D620" s="32" t="s">
        <v>569</v>
      </c>
      <c r="E620" s="32" t="s">
        <v>569</v>
      </c>
    </row>
    <row r="621" spans="2:5" x14ac:dyDescent="0.2">
      <c r="B621" s="14" t="s">
        <v>415</v>
      </c>
      <c r="C621" s="33" t="s">
        <v>382</v>
      </c>
      <c r="D621" s="33" t="s">
        <v>458</v>
      </c>
      <c r="E621" s="33" t="s">
        <v>459</v>
      </c>
    </row>
    <row r="622" spans="2:5" x14ac:dyDescent="0.2">
      <c r="B622" s="14" t="s">
        <v>416</v>
      </c>
      <c r="C622" s="33" t="s">
        <v>457</v>
      </c>
      <c r="D622" s="33" t="s">
        <v>571</v>
      </c>
      <c r="E622" s="33" t="s">
        <v>571</v>
      </c>
    </row>
    <row r="623" spans="2:5" x14ac:dyDescent="0.2">
      <c r="B623" s="14" t="s">
        <v>399</v>
      </c>
      <c r="C623" s="33" t="s">
        <v>460</v>
      </c>
      <c r="D623" s="33" t="s">
        <v>446</v>
      </c>
      <c r="E623" s="33" t="s">
        <v>571</v>
      </c>
    </row>
    <row r="624" spans="2:5" x14ac:dyDescent="0.2">
      <c r="B624" s="14" t="s">
        <v>400</v>
      </c>
      <c r="C624" s="33" t="s">
        <v>569</v>
      </c>
      <c r="D624" s="33" t="s">
        <v>569</v>
      </c>
      <c r="E624" s="33" t="s">
        <v>569</v>
      </c>
    </row>
    <row r="625" spans="2:5" x14ac:dyDescent="0.2">
      <c r="B625" s="14" t="s">
        <v>417</v>
      </c>
      <c r="C625" s="32" t="s">
        <v>569</v>
      </c>
      <c r="D625" s="32" t="s">
        <v>569</v>
      </c>
      <c r="E625" s="32" t="s">
        <v>569</v>
      </c>
    </row>
    <row r="626" spans="2:5" x14ac:dyDescent="0.2">
      <c r="B626" s="14" t="s">
        <v>418</v>
      </c>
      <c r="C626" s="32" t="s">
        <v>440</v>
      </c>
      <c r="D626" s="32" t="s">
        <v>376</v>
      </c>
      <c r="E626" s="32" t="s">
        <v>461</v>
      </c>
    </row>
    <row r="627" spans="2:5" x14ac:dyDescent="0.2">
      <c r="B627" s="14" t="s">
        <v>401</v>
      </c>
      <c r="C627" s="32" t="s">
        <v>462</v>
      </c>
      <c r="D627" s="32" t="s">
        <v>447</v>
      </c>
      <c r="E627" s="32" t="s">
        <v>460</v>
      </c>
    </row>
    <row r="628" spans="2:5" x14ac:dyDescent="0.2">
      <c r="B628" s="14" t="s">
        <v>402</v>
      </c>
      <c r="C628" s="32" t="s">
        <v>569</v>
      </c>
      <c r="D628" s="32" t="s">
        <v>569</v>
      </c>
      <c r="E628" s="32" t="s">
        <v>569</v>
      </c>
    </row>
    <row r="629" spans="2:5" x14ac:dyDescent="0.2">
      <c r="B629" s="14" t="s">
        <v>419</v>
      </c>
      <c r="C629" s="33" t="s">
        <v>572</v>
      </c>
      <c r="D629" s="33" t="s">
        <v>385</v>
      </c>
      <c r="E629" s="33" t="s">
        <v>439</v>
      </c>
    </row>
    <row r="630" spans="2:5" x14ac:dyDescent="0.2">
      <c r="B630" s="14" t="s">
        <v>420</v>
      </c>
      <c r="C630" s="33" t="s">
        <v>370</v>
      </c>
      <c r="D630" s="33" t="s">
        <v>372</v>
      </c>
      <c r="E630" s="33" t="s">
        <v>377</v>
      </c>
    </row>
    <row r="631" spans="2:5" x14ac:dyDescent="0.2">
      <c r="B631" s="14" t="s">
        <v>403</v>
      </c>
      <c r="C631" s="33" t="s">
        <v>438</v>
      </c>
      <c r="D631" s="33" t="s">
        <v>454</v>
      </c>
      <c r="E631" s="33" t="s">
        <v>440</v>
      </c>
    </row>
    <row r="632" spans="2:5" x14ac:dyDescent="0.2">
      <c r="B632" s="14" t="s">
        <v>404</v>
      </c>
      <c r="C632" s="33" t="s">
        <v>569</v>
      </c>
      <c r="D632" s="33" t="s">
        <v>569</v>
      </c>
      <c r="E632" s="33" t="s">
        <v>569</v>
      </c>
    </row>
    <row r="633" spans="2:5" x14ac:dyDescent="0.2">
      <c r="B633" s="14" t="s">
        <v>421</v>
      </c>
      <c r="C633" s="32" t="s">
        <v>375</v>
      </c>
      <c r="D633" s="32" t="s">
        <v>463</v>
      </c>
      <c r="E633" s="32" t="s">
        <v>464</v>
      </c>
    </row>
    <row r="634" spans="2:5" x14ac:dyDescent="0.2">
      <c r="B634" s="14" t="s">
        <v>422</v>
      </c>
      <c r="C634" s="32" t="s">
        <v>465</v>
      </c>
      <c r="D634" s="32" t="s">
        <v>465</v>
      </c>
      <c r="E634" s="32" t="s">
        <v>385</v>
      </c>
    </row>
    <row r="635" spans="2:5" x14ac:dyDescent="0.2">
      <c r="B635" s="14" t="s">
        <v>405</v>
      </c>
      <c r="C635" s="32" t="s">
        <v>377</v>
      </c>
      <c r="D635" s="32" t="s">
        <v>373</v>
      </c>
      <c r="E635" s="32" t="s">
        <v>370</v>
      </c>
    </row>
    <row r="636" spans="2:5" x14ac:dyDescent="0.2">
      <c r="B636" s="14" t="s">
        <v>423</v>
      </c>
      <c r="C636" s="32" t="s">
        <v>287</v>
      </c>
      <c r="D636" s="32" t="s">
        <v>287</v>
      </c>
      <c r="E636" s="32" t="s">
        <v>287</v>
      </c>
    </row>
    <row r="637" spans="2:5" x14ac:dyDescent="0.2">
      <c r="B637" s="14" t="s">
        <v>424</v>
      </c>
      <c r="C637" s="33" t="s">
        <v>466</v>
      </c>
      <c r="D637" s="33" t="s">
        <v>467</v>
      </c>
      <c r="E637" s="33" t="s">
        <v>467</v>
      </c>
    </row>
    <row r="638" spans="2:5" x14ac:dyDescent="0.2">
      <c r="B638" s="14" t="s">
        <v>425</v>
      </c>
      <c r="C638" s="33" t="s">
        <v>440</v>
      </c>
      <c r="D638" s="33" t="s">
        <v>461</v>
      </c>
      <c r="E638" s="33" t="s">
        <v>468</v>
      </c>
    </row>
    <row r="639" spans="2:5" x14ac:dyDescent="0.2">
      <c r="B639" s="14" t="s">
        <v>426</v>
      </c>
      <c r="C639" s="33" t="s">
        <v>438</v>
      </c>
      <c r="D639" s="33" t="s">
        <v>446</v>
      </c>
      <c r="E639" s="33" t="s">
        <v>457</v>
      </c>
    </row>
    <row r="640" spans="2:5" x14ac:dyDescent="0.2">
      <c r="B640" s="14" t="s">
        <v>427</v>
      </c>
      <c r="C640" s="33" t="s">
        <v>287</v>
      </c>
      <c r="D640" s="33" t="s">
        <v>287</v>
      </c>
      <c r="E640" s="33" t="s">
        <v>287</v>
      </c>
    </row>
    <row r="641" spans="2:5" x14ac:dyDescent="0.2">
      <c r="B641" s="14" t="s">
        <v>428</v>
      </c>
      <c r="C641" s="32" t="s">
        <v>569</v>
      </c>
      <c r="D641" s="32" t="s">
        <v>569</v>
      </c>
      <c r="E641" s="32" t="s">
        <v>469</v>
      </c>
    </row>
    <row r="642" spans="2:5" x14ac:dyDescent="0.2">
      <c r="B642" s="14" t="s">
        <v>429</v>
      </c>
      <c r="C642" s="32" t="s">
        <v>573</v>
      </c>
      <c r="D642" s="32" t="s">
        <v>384</v>
      </c>
      <c r="E642" s="32" t="s">
        <v>470</v>
      </c>
    </row>
    <row r="643" spans="2:5" x14ac:dyDescent="0.2">
      <c r="B643" s="14" t="s">
        <v>430</v>
      </c>
      <c r="C643" s="32" t="s">
        <v>471</v>
      </c>
      <c r="D643" s="32" t="s">
        <v>462</v>
      </c>
      <c r="E643" s="32" t="s">
        <v>456</v>
      </c>
    </row>
    <row r="644" spans="2:5" x14ac:dyDescent="0.2">
      <c r="B644" s="14" t="s">
        <v>431</v>
      </c>
      <c r="C644" s="32" t="s">
        <v>569</v>
      </c>
      <c r="D644" s="32" t="s">
        <v>569</v>
      </c>
      <c r="E644" s="32" t="s">
        <v>569</v>
      </c>
    </row>
    <row r="645" spans="2:5" x14ac:dyDescent="0.2">
      <c r="B645" s="14" t="s">
        <v>432</v>
      </c>
      <c r="C645" s="33" t="s">
        <v>569</v>
      </c>
      <c r="D645" s="33" t="s">
        <v>569</v>
      </c>
      <c r="E645" s="33" t="s">
        <v>569</v>
      </c>
    </row>
    <row r="646" spans="2:5" x14ac:dyDescent="0.2">
      <c r="B646" s="14" t="s">
        <v>433</v>
      </c>
      <c r="C646" s="33" t="s">
        <v>465</v>
      </c>
      <c r="D646" s="33" t="s">
        <v>472</v>
      </c>
      <c r="E646" s="33" t="s">
        <v>464</v>
      </c>
    </row>
    <row r="647" spans="2:5" x14ac:dyDescent="0.2">
      <c r="B647" s="14" t="s">
        <v>434</v>
      </c>
      <c r="C647" s="33" t="s">
        <v>574</v>
      </c>
      <c r="D647" s="33" t="s">
        <v>445</v>
      </c>
      <c r="E647" s="33" t="s">
        <v>386</v>
      </c>
    </row>
    <row r="648" spans="2:5" x14ac:dyDescent="0.2">
      <c r="B648" s="44" t="s">
        <v>435</v>
      </c>
      <c r="C648" s="70" t="s">
        <v>471</v>
      </c>
      <c r="D648" s="70" t="s">
        <v>569</v>
      </c>
      <c r="E648" s="70" t="s">
        <v>569</v>
      </c>
    </row>
    <row r="651" spans="2:5" x14ac:dyDescent="0.2">
      <c r="B651" s="11"/>
      <c r="C651" s="11">
        <v>2022</v>
      </c>
      <c r="D651" s="11">
        <v>2023</v>
      </c>
      <c r="E651" s="11">
        <v>2024</v>
      </c>
    </row>
    <row r="652" spans="2:5" x14ac:dyDescent="0.2">
      <c r="B652" s="11"/>
      <c r="C652" s="11" t="s">
        <v>47</v>
      </c>
      <c r="D652" s="11" t="s">
        <v>47</v>
      </c>
      <c r="E652" s="11" t="s">
        <v>47</v>
      </c>
    </row>
    <row r="653" spans="2:5" x14ac:dyDescent="0.2">
      <c r="B653" s="12" t="s">
        <v>473</v>
      </c>
      <c r="C653" s="13"/>
      <c r="D653" s="13"/>
      <c r="E653" s="13"/>
    </row>
    <row r="654" spans="2:5" x14ac:dyDescent="0.2">
      <c r="B654" s="14" t="s">
        <v>474</v>
      </c>
      <c r="C654" s="47">
        <v>2.4</v>
      </c>
      <c r="D654" s="47">
        <v>2.4</v>
      </c>
      <c r="E654" s="47">
        <v>2.4</v>
      </c>
    </row>
    <row r="655" spans="2:5" x14ac:dyDescent="0.2">
      <c r="B655" s="14" t="s">
        <v>486</v>
      </c>
      <c r="C655" s="47">
        <v>2.4</v>
      </c>
      <c r="D655" s="47">
        <v>2.4</v>
      </c>
      <c r="E655" s="47">
        <v>2.4</v>
      </c>
    </row>
    <row r="656" spans="2:5" x14ac:dyDescent="0.2">
      <c r="B656" s="14" t="s">
        <v>498</v>
      </c>
      <c r="C656" s="47">
        <v>2.4</v>
      </c>
      <c r="D656" s="47">
        <v>2.4</v>
      </c>
      <c r="E656" s="47">
        <v>2.4</v>
      </c>
    </row>
    <row r="657" spans="2:5" x14ac:dyDescent="0.2">
      <c r="B657" s="14" t="s">
        <v>475</v>
      </c>
      <c r="C657" s="50">
        <v>1</v>
      </c>
      <c r="D657" s="50">
        <v>1</v>
      </c>
      <c r="E657" s="50">
        <v>1</v>
      </c>
    </row>
    <row r="658" spans="2:5" x14ac:dyDescent="0.2">
      <c r="B658" s="14" t="s">
        <v>487</v>
      </c>
      <c r="C658" s="50">
        <v>1</v>
      </c>
      <c r="D658" s="50">
        <v>1</v>
      </c>
      <c r="E658" s="50">
        <v>1</v>
      </c>
    </row>
    <row r="659" spans="2:5" x14ac:dyDescent="0.2">
      <c r="B659" s="14" t="s">
        <v>499</v>
      </c>
      <c r="C659" s="50">
        <v>1</v>
      </c>
      <c r="D659" s="50">
        <v>1</v>
      </c>
      <c r="E659" s="50">
        <v>1</v>
      </c>
    </row>
    <row r="660" spans="2:5" x14ac:dyDescent="0.2">
      <c r="B660" s="14" t="s">
        <v>476</v>
      </c>
      <c r="C660" s="47">
        <v>3.72</v>
      </c>
      <c r="D660" s="47">
        <v>3.72</v>
      </c>
      <c r="E660" s="47">
        <v>3.72</v>
      </c>
    </row>
    <row r="661" spans="2:5" x14ac:dyDescent="0.2">
      <c r="B661" s="14" t="s">
        <v>488</v>
      </c>
      <c r="C661" s="47">
        <v>3.72</v>
      </c>
      <c r="D661" s="47">
        <v>3.72</v>
      </c>
      <c r="E661" s="47">
        <v>3.72</v>
      </c>
    </row>
    <row r="662" spans="2:5" x14ac:dyDescent="0.2">
      <c r="B662" s="14" t="s">
        <v>500</v>
      </c>
      <c r="C662" s="47">
        <v>3.72</v>
      </c>
      <c r="D662" s="47">
        <v>3.72</v>
      </c>
      <c r="E662" s="47">
        <v>3.72</v>
      </c>
    </row>
    <row r="663" spans="2:5" x14ac:dyDescent="0.2">
      <c r="B663" s="14" t="s">
        <v>477</v>
      </c>
      <c r="C663" s="50">
        <v>3.55</v>
      </c>
      <c r="D663" s="50">
        <v>2.84</v>
      </c>
      <c r="E663" s="50">
        <v>1.42</v>
      </c>
    </row>
    <row r="664" spans="2:5" x14ac:dyDescent="0.2">
      <c r="B664" s="14" t="s">
        <v>489</v>
      </c>
      <c r="C664" s="50">
        <v>3.55</v>
      </c>
      <c r="D664" s="50">
        <v>2.84</v>
      </c>
      <c r="E664" s="50">
        <v>1.42</v>
      </c>
    </row>
    <row r="665" spans="2:5" x14ac:dyDescent="0.2">
      <c r="B665" s="14" t="s">
        <v>501</v>
      </c>
      <c r="C665" s="50">
        <v>3.55</v>
      </c>
      <c r="D665" s="50">
        <v>2.84</v>
      </c>
      <c r="E665" s="50">
        <v>1.42</v>
      </c>
    </row>
    <row r="666" spans="2:5" x14ac:dyDescent="0.2">
      <c r="B666" s="14" t="s">
        <v>478</v>
      </c>
      <c r="C666" s="47">
        <v>1.95</v>
      </c>
      <c r="D666" s="47">
        <v>1.95</v>
      </c>
      <c r="E666" s="47">
        <v>1.95</v>
      </c>
    </row>
    <row r="667" spans="2:5" x14ac:dyDescent="0.2">
      <c r="B667" s="14" t="s">
        <v>490</v>
      </c>
      <c r="C667" s="47">
        <v>1.95</v>
      </c>
      <c r="D667" s="47">
        <v>1.95</v>
      </c>
      <c r="E667" s="47">
        <v>1.95</v>
      </c>
    </row>
    <row r="668" spans="2:5" x14ac:dyDescent="0.2">
      <c r="B668" s="14" t="s">
        <v>502</v>
      </c>
      <c r="C668" s="47">
        <v>1.95</v>
      </c>
      <c r="D668" s="47">
        <v>1.95</v>
      </c>
      <c r="E668" s="47">
        <v>1.95</v>
      </c>
    </row>
    <row r="669" spans="2:5" x14ac:dyDescent="0.2">
      <c r="B669" s="14" t="s">
        <v>479</v>
      </c>
      <c r="C669" s="50">
        <v>1</v>
      </c>
      <c r="D669" s="50">
        <v>1</v>
      </c>
      <c r="E669" s="50">
        <v>1.1100000000000001</v>
      </c>
    </row>
    <row r="670" spans="2:5" x14ac:dyDescent="0.2">
      <c r="B670" s="14" t="s">
        <v>491</v>
      </c>
      <c r="C670" s="50">
        <v>1</v>
      </c>
      <c r="D670" s="50">
        <v>1</v>
      </c>
      <c r="E670" s="50">
        <v>1.1100000000000001</v>
      </c>
    </row>
    <row r="671" spans="2:5" x14ac:dyDescent="0.2">
      <c r="B671" s="14" t="s">
        <v>503</v>
      </c>
      <c r="C671" s="50">
        <v>1</v>
      </c>
      <c r="D671" s="50">
        <v>1</v>
      </c>
      <c r="E671" s="50">
        <v>1.1100000000000001</v>
      </c>
    </row>
    <row r="672" spans="2:5" x14ac:dyDescent="0.2">
      <c r="B672" s="14" t="s">
        <v>480</v>
      </c>
      <c r="C672" s="47">
        <v>2.87</v>
      </c>
      <c r="D672" s="47">
        <v>2.87</v>
      </c>
      <c r="E672" s="47">
        <v>2.87</v>
      </c>
    </row>
    <row r="673" spans="2:5" x14ac:dyDescent="0.2">
      <c r="B673" s="14" t="s">
        <v>492</v>
      </c>
      <c r="C673" s="47">
        <v>2.87</v>
      </c>
      <c r="D673" s="47">
        <v>2.87</v>
      </c>
      <c r="E673" s="47">
        <v>2.87</v>
      </c>
    </row>
    <row r="674" spans="2:5" x14ac:dyDescent="0.2">
      <c r="B674" s="14" t="s">
        <v>504</v>
      </c>
      <c r="C674" s="47">
        <v>2.87</v>
      </c>
      <c r="D674" s="47">
        <v>2.87</v>
      </c>
      <c r="E674" s="47">
        <v>2.87</v>
      </c>
    </row>
    <row r="675" spans="2:5" x14ac:dyDescent="0.2">
      <c r="B675" s="14" t="s">
        <v>481</v>
      </c>
      <c r="C675" s="50">
        <v>1.1499999999999999</v>
      </c>
      <c r="D675" s="50">
        <v>1.1499999999999999</v>
      </c>
      <c r="E675" s="50">
        <v>1.43</v>
      </c>
    </row>
    <row r="676" spans="2:5" x14ac:dyDescent="0.2">
      <c r="B676" s="14" t="s">
        <v>493</v>
      </c>
      <c r="C676" s="50">
        <v>1.1499999999999999</v>
      </c>
      <c r="D676" s="50">
        <v>1.1499999999999999</v>
      </c>
      <c r="E676" s="50">
        <v>1.43</v>
      </c>
    </row>
    <row r="677" spans="2:5" x14ac:dyDescent="0.2">
      <c r="B677" s="14" t="s">
        <v>505</v>
      </c>
      <c r="C677" s="50">
        <v>1.1499999999999999</v>
      </c>
      <c r="D677" s="50">
        <v>1.1499999999999999</v>
      </c>
      <c r="E677" s="50">
        <v>1.43</v>
      </c>
    </row>
    <row r="678" spans="2:5" x14ac:dyDescent="0.2">
      <c r="B678" s="14" t="s">
        <v>482</v>
      </c>
      <c r="C678" s="47">
        <v>5.83</v>
      </c>
      <c r="D678" s="47">
        <v>5.83</v>
      </c>
      <c r="E678" s="47">
        <v>5.83</v>
      </c>
    </row>
    <row r="679" spans="2:5" x14ac:dyDescent="0.2">
      <c r="B679" s="14" t="s">
        <v>494</v>
      </c>
      <c r="C679" s="47">
        <v>5.83</v>
      </c>
      <c r="D679" s="47">
        <v>5.83</v>
      </c>
      <c r="E679" s="47">
        <v>5.83</v>
      </c>
    </row>
    <row r="680" spans="2:5" x14ac:dyDescent="0.2">
      <c r="B680" s="14" t="s">
        <v>506</v>
      </c>
      <c r="C680" s="47">
        <v>5.83</v>
      </c>
      <c r="D680" s="47">
        <v>5.83</v>
      </c>
      <c r="E680" s="47">
        <v>5.83</v>
      </c>
    </row>
    <row r="681" spans="2:5" x14ac:dyDescent="0.2">
      <c r="B681" s="14" t="s">
        <v>483</v>
      </c>
      <c r="C681" s="50">
        <v>1</v>
      </c>
      <c r="D681" s="50">
        <v>1</v>
      </c>
      <c r="E681" s="50">
        <v>1</v>
      </c>
    </row>
    <row r="682" spans="2:5" x14ac:dyDescent="0.2">
      <c r="B682" s="14" t="s">
        <v>495</v>
      </c>
      <c r="C682" s="50">
        <v>1</v>
      </c>
      <c r="D682" s="50">
        <v>1</v>
      </c>
      <c r="E682" s="50">
        <v>1</v>
      </c>
    </row>
    <row r="683" spans="2:5" x14ac:dyDescent="0.2">
      <c r="B683" s="14" t="s">
        <v>507</v>
      </c>
      <c r="C683" s="50">
        <v>1</v>
      </c>
      <c r="D683" s="50">
        <v>1</v>
      </c>
      <c r="E683" s="50">
        <v>1</v>
      </c>
    </row>
    <row r="684" spans="2:5" x14ac:dyDescent="0.2">
      <c r="B684" s="14" t="s">
        <v>484</v>
      </c>
      <c r="C684" s="47">
        <v>1</v>
      </c>
      <c r="D684" s="47">
        <v>1</v>
      </c>
      <c r="E684" s="47">
        <v>1</v>
      </c>
    </row>
    <row r="685" spans="2:5" x14ac:dyDescent="0.2">
      <c r="B685" s="14" t="s">
        <v>496</v>
      </c>
      <c r="C685" s="47">
        <v>1</v>
      </c>
      <c r="D685" s="47">
        <v>1</v>
      </c>
      <c r="E685" s="47">
        <v>1</v>
      </c>
    </row>
    <row r="686" spans="2:5" x14ac:dyDescent="0.2">
      <c r="B686" s="14" t="s">
        <v>508</v>
      </c>
      <c r="C686" s="47">
        <v>1</v>
      </c>
      <c r="D686" s="47">
        <v>1</v>
      </c>
      <c r="E686" s="47">
        <v>1</v>
      </c>
    </row>
    <row r="687" spans="2:5" x14ac:dyDescent="0.2">
      <c r="B687" s="14" t="s">
        <v>485</v>
      </c>
      <c r="C687" s="50">
        <v>1.58</v>
      </c>
      <c r="D687" s="50">
        <v>1.58</v>
      </c>
      <c r="E687" s="50">
        <v>1.58</v>
      </c>
    </row>
    <row r="688" spans="2:5" x14ac:dyDescent="0.2">
      <c r="B688" s="14" t="s">
        <v>497</v>
      </c>
      <c r="C688" s="50">
        <v>1.58</v>
      </c>
      <c r="D688" s="50">
        <v>1.58</v>
      </c>
      <c r="E688" s="50">
        <v>1.58</v>
      </c>
    </row>
    <row r="689" spans="2:5" x14ac:dyDescent="0.2">
      <c r="B689" s="44" t="s">
        <v>509</v>
      </c>
      <c r="C689" s="71">
        <v>1.58</v>
      </c>
      <c r="D689" s="71">
        <v>1.58</v>
      </c>
      <c r="E689" s="71">
        <v>1.58</v>
      </c>
    </row>
    <row r="692" spans="2:5" x14ac:dyDescent="0.2">
      <c r="B692" s="10" t="s">
        <v>510</v>
      </c>
    </row>
    <row r="695" spans="2:5" x14ac:dyDescent="0.2">
      <c r="B695" s="11"/>
      <c r="C695" s="11">
        <v>2022</v>
      </c>
      <c r="D695" s="11">
        <v>2023</v>
      </c>
      <c r="E695" s="11">
        <v>2024</v>
      </c>
    </row>
    <row r="696" spans="2:5" x14ac:dyDescent="0.2">
      <c r="B696" s="11"/>
      <c r="C696" s="11" t="s">
        <v>66</v>
      </c>
      <c r="D696" s="11" t="s">
        <v>66</v>
      </c>
      <c r="E696" s="11" t="s">
        <v>66</v>
      </c>
    </row>
    <row r="697" spans="2:5" x14ac:dyDescent="0.2">
      <c r="B697" s="12" t="s">
        <v>511</v>
      </c>
      <c r="C697" s="38"/>
      <c r="D697" s="38"/>
      <c r="E697" s="38"/>
    </row>
    <row r="698" spans="2:5" x14ac:dyDescent="0.2">
      <c r="B698" s="14" t="s">
        <v>17</v>
      </c>
      <c r="C698" s="39">
        <v>31</v>
      </c>
      <c r="D698" s="39">
        <v>30</v>
      </c>
      <c r="E698" s="39">
        <v>46</v>
      </c>
    </row>
    <row r="699" spans="2:5" x14ac:dyDescent="0.2">
      <c r="B699" s="14" t="s">
        <v>18</v>
      </c>
      <c r="C699" s="39">
        <v>13</v>
      </c>
      <c r="D699" s="39">
        <v>35</v>
      </c>
      <c r="E699" s="39">
        <v>11</v>
      </c>
    </row>
    <row r="700" spans="2:5" x14ac:dyDescent="0.2">
      <c r="B700" s="14" t="s">
        <v>19</v>
      </c>
      <c r="C700" s="39">
        <v>3</v>
      </c>
      <c r="D700" s="39">
        <v>1</v>
      </c>
      <c r="E700" s="39">
        <v>6</v>
      </c>
    </row>
    <row r="701" spans="2:5" x14ac:dyDescent="0.2">
      <c r="B701" s="14" t="s">
        <v>20</v>
      </c>
      <c r="C701" s="39">
        <v>384</v>
      </c>
      <c r="D701" s="39">
        <v>332</v>
      </c>
      <c r="E701" s="39">
        <v>320</v>
      </c>
    </row>
    <row r="702" spans="2:5" x14ac:dyDescent="0.2">
      <c r="B702" s="14" t="s">
        <v>21</v>
      </c>
      <c r="C702" s="39">
        <v>545</v>
      </c>
      <c r="D702" s="39">
        <v>552</v>
      </c>
      <c r="E702" s="39">
        <v>436</v>
      </c>
    </row>
    <row r="703" spans="2:5" x14ac:dyDescent="0.2">
      <c r="B703" s="14" t="s">
        <v>22</v>
      </c>
      <c r="C703" s="39">
        <v>10</v>
      </c>
      <c r="D703" s="39">
        <v>2</v>
      </c>
      <c r="E703" s="39">
        <v>1</v>
      </c>
    </row>
    <row r="704" spans="2:5" x14ac:dyDescent="0.2">
      <c r="B704" s="14" t="s">
        <v>23</v>
      </c>
      <c r="C704" s="39">
        <v>14</v>
      </c>
      <c r="D704" s="39">
        <v>14</v>
      </c>
      <c r="E704" s="39">
        <v>3</v>
      </c>
    </row>
    <row r="705" spans="2:5" x14ac:dyDescent="0.2">
      <c r="B705" s="14" t="s">
        <v>24</v>
      </c>
      <c r="C705" s="39">
        <v>80</v>
      </c>
      <c r="D705" s="39">
        <v>122</v>
      </c>
      <c r="E705" s="39">
        <v>97</v>
      </c>
    </row>
    <row r="706" spans="2:5" x14ac:dyDescent="0.2">
      <c r="B706" s="14" t="s">
        <v>25</v>
      </c>
      <c r="C706" s="39">
        <v>10</v>
      </c>
      <c r="D706" s="39">
        <v>16</v>
      </c>
      <c r="E706" s="39">
        <v>14</v>
      </c>
    </row>
    <row r="707" spans="2:5" x14ac:dyDescent="0.2">
      <c r="B707" s="14" t="s">
        <v>26</v>
      </c>
      <c r="C707" s="39">
        <v>10</v>
      </c>
      <c r="D707" s="39">
        <v>8</v>
      </c>
      <c r="E707" s="39">
        <v>6</v>
      </c>
    </row>
    <row r="708" spans="2:5" x14ac:dyDescent="0.2">
      <c r="B708" s="14" t="s">
        <v>27</v>
      </c>
      <c r="C708" s="39">
        <v>66</v>
      </c>
      <c r="D708" s="39">
        <v>61</v>
      </c>
      <c r="E708" s="39">
        <v>91</v>
      </c>
    </row>
    <row r="709" spans="2:5" x14ac:dyDescent="0.2">
      <c r="B709" s="44" t="s">
        <v>28</v>
      </c>
      <c r="C709" s="72">
        <v>3</v>
      </c>
      <c r="D709" s="72">
        <v>1</v>
      </c>
      <c r="E709" s="72">
        <v>0</v>
      </c>
    </row>
    <row r="710" spans="2:5" x14ac:dyDescent="0.2">
      <c r="B710" s="27" t="s">
        <v>0</v>
      </c>
      <c r="C710" s="40">
        <v>1169</v>
      </c>
      <c r="D710" s="40">
        <v>1174</v>
      </c>
      <c r="E710" s="40">
        <v>1031</v>
      </c>
    </row>
    <row r="713" spans="2:5" x14ac:dyDescent="0.2">
      <c r="B713" s="11"/>
      <c r="C713" s="11">
        <v>2022</v>
      </c>
      <c r="D713" s="11">
        <v>2023</v>
      </c>
      <c r="E713" s="11">
        <v>2024</v>
      </c>
    </row>
    <row r="714" spans="2:5" x14ac:dyDescent="0.2">
      <c r="B714" s="11"/>
      <c r="C714" s="11" t="s">
        <v>66</v>
      </c>
      <c r="D714" s="11" t="s">
        <v>66</v>
      </c>
      <c r="E714" s="11" t="s">
        <v>66</v>
      </c>
    </row>
    <row r="715" spans="2:5" x14ac:dyDescent="0.2">
      <c r="B715" s="92" t="s">
        <v>512</v>
      </c>
      <c r="C715" s="92"/>
      <c r="D715" s="92"/>
      <c r="E715" s="92"/>
    </row>
    <row r="716" spans="2:5" x14ac:dyDescent="0.2">
      <c r="B716" s="14" t="s">
        <v>74</v>
      </c>
      <c r="C716" s="32">
        <v>12</v>
      </c>
      <c r="D716" s="32">
        <v>13</v>
      </c>
      <c r="E716" s="32">
        <v>23</v>
      </c>
    </row>
    <row r="717" spans="2:5" x14ac:dyDescent="0.2">
      <c r="B717" s="14" t="s">
        <v>86</v>
      </c>
      <c r="C717" s="32">
        <v>19</v>
      </c>
      <c r="D717" s="32">
        <v>17</v>
      </c>
      <c r="E717" s="32">
        <v>23</v>
      </c>
    </row>
    <row r="718" spans="2:5" x14ac:dyDescent="0.2">
      <c r="B718" s="14" t="s">
        <v>75</v>
      </c>
      <c r="C718" s="33">
        <v>2</v>
      </c>
      <c r="D718" s="33">
        <v>9</v>
      </c>
      <c r="E718" s="33">
        <v>3</v>
      </c>
    </row>
    <row r="719" spans="2:5" x14ac:dyDescent="0.2">
      <c r="B719" s="14" t="s">
        <v>87</v>
      </c>
      <c r="C719" s="33">
        <v>11</v>
      </c>
      <c r="D719" s="33">
        <v>26</v>
      </c>
      <c r="E719" s="33">
        <v>8</v>
      </c>
    </row>
    <row r="720" spans="2:5" x14ac:dyDescent="0.2">
      <c r="B720" s="14" t="s">
        <v>76</v>
      </c>
      <c r="C720" s="32">
        <v>2</v>
      </c>
      <c r="D720" s="32">
        <v>1</v>
      </c>
      <c r="E720" s="32">
        <v>5</v>
      </c>
    </row>
    <row r="721" spans="2:5" x14ac:dyDescent="0.2">
      <c r="B721" s="14" t="s">
        <v>88</v>
      </c>
      <c r="C721" s="32">
        <v>1</v>
      </c>
      <c r="D721" s="32">
        <v>0</v>
      </c>
      <c r="E721" s="32">
        <v>1</v>
      </c>
    </row>
    <row r="722" spans="2:5" x14ac:dyDescent="0.2">
      <c r="B722" s="14" t="s">
        <v>77</v>
      </c>
      <c r="C722" s="33">
        <v>147</v>
      </c>
      <c r="D722" s="33">
        <v>123</v>
      </c>
      <c r="E722" s="33">
        <v>116</v>
      </c>
    </row>
    <row r="723" spans="2:5" x14ac:dyDescent="0.2">
      <c r="B723" s="14" t="s">
        <v>89</v>
      </c>
      <c r="C723" s="33">
        <v>237</v>
      </c>
      <c r="D723" s="33">
        <v>209</v>
      </c>
      <c r="E723" s="33">
        <v>204</v>
      </c>
    </row>
    <row r="724" spans="2:5" x14ac:dyDescent="0.2">
      <c r="B724" s="14" t="s">
        <v>78</v>
      </c>
      <c r="C724" s="32">
        <v>203</v>
      </c>
      <c r="D724" s="32">
        <v>240</v>
      </c>
      <c r="E724" s="32">
        <v>175</v>
      </c>
    </row>
    <row r="725" spans="2:5" x14ac:dyDescent="0.2">
      <c r="B725" s="14" t="s">
        <v>90</v>
      </c>
      <c r="C725" s="32">
        <v>342</v>
      </c>
      <c r="D725" s="32">
        <v>312</v>
      </c>
      <c r="E725" s="32">
        <v>261</v>
      </c>
    </row>
    <row r="726" spans="2:5" x14ac:dyDescent="0.2">
      <c r="B726" s="14" t="s">
        <v>79</v>
      </c>
      <c r="C726" s="33">
        <v>3</v>
      </c>
      <c r="D726" s="33">
        <v>0</v>
      </c>
      <c r="E726" s="33">
        <v>0</v>
      </c>
    </row>
    <row r="727" spans="2:5" x14ac:dyDescent="0.2">
      <c r="B727" s="14" t="s">
        <v>91</v>
      </c>
      <c r="C727" s="33">
        <v>7</v>
      </c>
      <c r="D727" s="33">
        <v>2</v>
      </c>
      <c r="E727" s="33">
        <v>1</v>
      </c>
    </row>
    <row r="728" spans="2:5" x14ac:dyDescent="0.2">
      <c r="B728" s="14" t="s">
        <v>80</v>
      </c>
      <c r="C728" s="32">
        <v>4</v>
      </c>
      <c r="D728" s="32">
        <v>3</v>
      </c>
      <c r="E728" s="32">
        <v>1</v>
      </c>
    </row>
    <row r="729" spans="2:5" x14ac:dyDescent="0.2">
      <c r="B729" s="14" t="s">
        <v>92</v>
      </c>
      <c r="C729" s="32">
        <v>10</v>
      </c>
      <c r="D729" s="32">
        <v>11</v>
      </c>
      <c r="E729" s="32">
        <v>2</v>
      </c>
    </row>
    <row r="730" spans="2:5" x14ac:dyDescent="0.2">
      <c r="B730" s="14" t="s">
        <v>81</v>
      </c>
      <c r="C730" s="33">
        <v>23</v>
      </c>
      <c r="D730" s="33">
        <v>45</v>
      </c>
      <c r="E730" s="33">
        <v>38</v>
      </c>
    </row>
    <row r="731" spans="2:5" x14ac:dyDescent="0.2">
      <c r="B731" s="14" t="s">
        <v>93</v>
      </c>
      <c r="C731" s="33">
        <v>57</v>
      </c>
      <c r="D731" s="33">
        <v>77</v>
      </c>
      <c r="E731" s="33">
        <v>59</v>
      </c>
    </row>
    <row r="732" spans="2:5" x14ac:dyDescent="0.2">
      <c r="B732" s="14" t="s">
        <v>82</v>
      </c>
      <c r="C732" s="32">
        <v>8</v>
      </c>
      <c r="D732" s="32">
        <v>10</v>
      </c>
      <c r="E732" s="32">
        <v>6</v>
      </c>
    </row>
    <row r="733" spans="2:5" x14ac:dyDescent="0.2">
      <c r="B733" s="14" t="s">
        <v>94</v>
      </c>
      <c r="C733" s="32">
        <v>2</v>
      </c>
      <c r="D733" s="32">
        <v>6</v>
      </c>
      <c r="E733" s="32">
        <v>8</v>
      </c>
    </row>
    <row r="734" spans="2:5" x14ac:dyDescent="0.2">
      <c r="B734" s="14" t="s">
        <v>83</v>
      </c>
      <c r="C734" s="33">
        <v>4</v>
      </c>
      <c r="D734" s="33">
        <v>2</v>
      </c>
      <c r="E734" s="33">
        <v>2</v>
      </c>
    </row>
    <row r="735" spans="2:5" x14ac:dyDescent="0.2">
      <c r="B735" s="14" t="s">
        <v>95</v>
      </c>
      <c r="C735" s="33">
        <v>6</v>
      </c>
      <c r="D735" s="33">
        <v>6</v>
      </c>
      <c r="E735" s="33">
        <v>4</v>
      </c>
    </row>
    <row r="736" spans="2:5" x14ac:dyDescent="0.2">
      <c r="B736" s="14" t="s">
        <v>84</v>
      </c>
      <c r="C736" s="32">
        <v>29</v>
      </c>
      <c r="D736" s="32">
        <v>32</v>
      </c>
      <c r="E736" s="32">
        <v>44</v>
      </c>
    </row>
    <row r="737" spans="2:5" x14ac:dyDescent="0.2">
      <c r="B737" s="14" t="s">
        <v>96</v>
      </c>
      <c r="C737" s="32">
        <v>37</v>
      </c>
      <c r="D737" s="32">
        <v>29</v>
      </c>
      <c r="E737" s="32">
        <v>47</v>
      </c>
    </row>
    <row r="738" spans="2:5" x14ac:dyDescent="0.2">
      <c r="B738" s="14" t="s">
        <v>85</v>
      </c>
      <c r="C738" s="33">
        <v>0</v>
      </c>
      <c r="D738" s="33">
        <v>0</v>
      </c>
      <c r="E738" s="33">
        <v>0</v>
      </c>
    </row>
    <row r="739" spans="2:5" x14ac:dyDescent="0.2">
      <c r="B739" s="14" t="s">
        <v>97</v>
      </c>
      <c r="C739" s="33">
        <v>3</v>
      </c>
      <c r="D739" s="33">
        <v>1</v>
      </c>
      <c r="E739" s="33">
        <v>0</v>
      </c>
    </row>
    <row r="740" spans="2:5" x14ac:dyDescent="0.2">
      <c r="B740" s="25" t="s">
        <v>142</v>
      </c>
      <c r="C740" s="48">
        <v>437</v>
      </c>
      <c r="D740" s="48">
        <v>478</v>
      </c>
      <c r="E740" s="48">
        <v>413</v>
      </c>
    </row>
    <row r="741" spans="2:5" x14ac:dyDescent="0.2">
      <c r="B741" s="26" t="s">
        <v>143</v>
      </c>
      <c r="C741" s="49">
        <v>732</v>
      </c>
      <c r="D741" s="49">
        <v>696</v>
      </c>
      <c r="E741" s="49">
        <v>618</v>
      </c>
    </row>
    <row r="744" spans="2:5" x14ac:dyDescent="0.2">
      <c r="B744" s="11"/>
      <c r="C744" s="11">
        <v>2022</v>
      </c>
      <c r="D744" s="11">
        <v>2023</v>
      </c>
      <c r="E744" s="11">
        <v>2024</v>
      </c>
    </row>
    <row r="745" spans="2:5" x14ac:dyDescent="0.2">
      <c r="B745" s="11"/>
      <c r="C745" s="11" t="s">
        <v>66</v>
      </c>
      <c r="D745" s="11" t="s">
        <v>66</v>
      </c>
      <c r="E745" s="11" t="s">
        <v>66</v>
      </c>
    </row>
    <row r="746" spans="2:5" x14ac:dyDescent="0.2">
      <c r="B746" s="12" t="s">
        <v>513</v>
      </c>
      <c r="C746" s="13"/>
      <c r="D746" s="13"/>
      <c r="E746" s="13"/>
    </row>
    <row r="747" spans="2:5" x14ac:dyDescent="0.2">
      <c r="B747" s="14" t="s">
        <v>169</v>
      </c>
      <c r="C747" s="32">
        <v>14</v>
      </c>
      <c r="D747" s="32">
        <v>13</v>
      </c>
      <c r="E747" s="32">
        <v>25</v>
      </c>
    </row>
    <row r="748" spans="2:5" x14ac:dyDescent="0.2">
      <c r="B748" s="14" t="s">
        <v>182</v>
      </c>
      <c r="C748" s="32">
        <v>16</v>
      </c>
      <c r="D748" s="32">
        <v>17</v>
      </c>
      <c r="E748" s="32">
        <v>20</v>
      </c>
    </row>
    <row r="749" spans="2:5" x14ac:dyDescent="0.2">
      <c r="B749" s="14" t="s">
        <v>194</v>
      </c>
      <c r="C749" s="32">
        <v>1</v>
      </c>
      <c r="D749" s="32">
        <v>0</v>
      </c>
      <c r="E749" s="32">
        <v>1</v>
      </c>
    </row>
    <row r="750" spans="2:5" x14ac:dyDescent="0.2">
      <c r="B750" s="14" t="s">
        <v>170</v>
      </c>
      <c r="C750" s="33">
        <v>4</v>
      </c>
      <c r="D750" s="33">
        <v>11</v>
      </c>
      <c r="E750" s="33">
        <v>6</v>
      </c>
    </row>
    <row r="751" spans="2:5" x14ac:dyDescent="0.2">
      <c r="B751" s="14" t="s">
        <v>183</v>
      </c>
      <c r="C751" s="33">
        <v>8</v>
      </c>
      <c r="D751" s="33">
        <v>23</v>
      </c>
      <c r="E751" s="33">
        <v>5</v>
      </c>
    </row>
    <row r="752" spans="2:5" x14ac:dyDescent="0.2">
      <c r="B752" s="14" t="s">
        <v>195</v>
      </c>
      <c r="C752" s="33">
        <v>1</v>
      </c>
      <c r="D752" s="33">
        <v>1</v>
      </c>
      <c r="E752" s="33">
        <v>0</v>
      </c>
    </row>
    <row r="753" spans="2:5" x14ac:dyDescent="0.2">
      <c r="B753" s="14" t="s">
        <v>171</v>
      </c>
      <c r="C753" s="32">
        <v>2</v>
      </c>
      <c r="D753" s="32">
        <v>0</v>
      </c>
      <c r="E753" s="32">
        <v>1</v>
      </c>
    </row>
    <row r="754" spans="2:5" x14ac:dyDescent="0.2">
      <c r="B754" s="14" t="s">
        <v>184</v>
      </c>
      <c r="C754" s="32">
        <v>1</v>
      </c>
      <c r="D754" s="32">
        <v>1</v>
      </c>
      <c r="E754" s="32">
        <v>5</v>
      </c>
    </row>
    <row r="755" spans="2:5" x14ac:dyDescent="0.2">
      <c r="B755" s="14" t="s">
        <v>196</v>
      </c>
      <c r="C755" s="32">
        <v>0</v>
      </c>
      <c r="D755" s="32">
        <v>0</v>
      </c>
      <c r="E755" s="32">
        <v>0</v>
      </c>
    </row>
    <row r="756" spans="2:5" x14ac:dyDescent="0.2">
      <c r="B756" s="14" t="s">
        <v>172</v>
      </c>
      <c r="C756" s="33">
        <v>285</v>
      </c>
      <c r="D756" s="33">
        <v>260</v>
      </c>
      <c r="E756" s="33">
        <v>230</v>
      </c>
    </row>
    <row r="757" spans="2:5" x14ac:dyDescent="0.2">
      <c r="B757" s="14" t="s">
        <v>185</v>
      </c>
      <c r="C757" s="33">
        <v>95</v>
      </c>
      <c r="D757" s="33">
        <v>71</v>
      </c>
      <c r="E757" s="33">
        <v>87</v>
      </c>
    </row>
    <row r="758" spans="2:5" x14ac:dyDescent="0.2">
      <c r="B758" s="14" t="s">
        <v>197</v>
      </c>
      <c r="C758" s="33">
        <v>4</v>
      </c>
      <c r="D758" s="33">
        <v>1</v>
      </c>
      <c r="E758" s="33">
        <v>3</v>
      </c>
    </row>
    <row r="759" spans="2:5" x14ac:dyDescent="0.2">
      <c r="B759" s="14" t="s">
        <v>173</v>
      </c>
      <c r="C759" s="32">
        <v>414</v>
      </c>
      <c r="D759" s="32">
        <v>425</v>
      </c>
      <c r="E759" s="32">
        <v>291</v>
      </c>
    </row>
    <row r="760" spans="2:5" x14ac:dyDescent="0.2">
      <c r="B760" s="14" t="s">
        <v>186</v>
      </c>
      <c r="C760" s="32">
        <v>123</v>
      </c>
      <c r="D760" s="32">
        <v>124</v>
      </c>
      <c r="E760" s="32">
        <v>142</v>
      </c>
    </row>
    <row r="761" spans="2:5" x14ac:dyDescent="0.2">
      <c r="B761" s="14" t="s">
        <v>198</v>
      </c>
      <c r="C761" s="32">
        <v>8</v>
      </c>
      <c r="D761" s="32">
        <v>3</v>
      </c>
      <c r="E761" s="32">
        <v>3</v>
      </c>
    </row>
    <row r="762" spans="2:5" x14ac:dyDescent="0.2">
      <c r="B762" s="14" t="s">
        <v>174</v>
      </c>
      <c r="C762" s="33">
        <v>7</v>
      </c>
      <c r="D762" s="33">
        <v>2</v>
      </c>
      <c r="E762" s="33">
        <v>1</v>
      </c>
    </row>
    <row r="763" spans="2:5" x14ac:dyDescent="0.2">
      <c r="B763" s="14" t="s">
        <v>187</v>
      </c>
      <c r="C763" s="33">
        <v>2</v>
      </c>
      <c r="D763" s="33">
        <v>0</v>
      </c>
      <c r="E763" s="33">
        <v>0</v>
      </c>
    </row>
    <row r="764" spans="2:5" x14ac:dyDescent="0.2">
      <c r="B764" s="14" t="s">
        <v>199</v>
      </c>
      <c r="C764" s="33">
        <v>1</v>
      </c>
      <c r="D764" s="33">
        <v>0</v>
      </c>
      <c r="E764" s="33">
        <v>0</v>
      </c>
    </row>
    <row r="765" spans="2:5" x14ac:dyDescent="0.2">
      <c r="B765" s="14" t="s">
        <v>175</v>
      </c>
      <c r="C765" s="32">
        <v>7</v>
      </c>
      <c r="D765" s="32">
        <v>6</v>
      </c>
      <c r="E765" s="32">
        <v>1</v>
      </c>
    </row>
    <row r="766" spans="2:5" x14ac:dyDescent="0.2">
      <c r="B766" s="14" t="s">
        <v>188</v>
      </c>
      <c r="C766" s="32">
        <v>7</v>
      </c>
      <c r="D766" s="32">
        <v>8</v>
      </c>
      <c r="E766" s="32">
        <v>2</v>
      </c>
    </row>
    <row r="767" spans="2:5" x14ac:dyDescent="0.2">
      <c r="B767" s="14" t="s">
        <v>200</v>
      </c>
      <c r="C767" s="32">
        <v>0</v>
      </c>
      <c r="D767" s="32">
        <v>0</v>
      </c>
      <c r="E767" s="32">
        <v>0</v>
      </c>
    </row>
    <row r="768" spans="2:5" x14ac:dyDescent="0.2">
      <c r="B768" s="14" t="s">
        <v>176</v>
      </c>
      <c r="C768" s="33">
        <v>65</v>
      </c>
      <c r="D768" s="33">
        <v>100</v>
      </c>
      <c r="E768" s="33">
        <v>93</v>
      </c>
    </row>
    <row r="769" spans="2:5" x14ac:dyDescent="0.2">
      <c r="B769" s="14" t="s">
        <v>189</v>
      </c>
      <c r="C769" s="33">
        <v>14</v>
      </c>
      <c r="D769" s="33">
        <v>22</v>
      </c>
      <c r="E769" s="33">
        <v>3</v>
      </c>
    </row>
    <row r="770" spans="2:5" x14ac:dyDescent="0.2">
      <c r="B770" s="14" t="s">
        <v>201</v>
      </c>
      <c r="C770" s="33">
        <v>1</v>
      </c>
      <c r="D770" s="33">
        <v>0</v>
      </c>
      <c r="E770" s="33">
        <v>1</v>
      </c>
    </row>
    <row r="771" spans="2:5" x14ac:dyDescent="0.2">
      <c r="B771" s="14" t="s">
        <v>177</v>
      </c>
      <c r="C771" s="32">
        <v>4</v>
      </c>
      <c r="D771" s="32">
        <v>7</v>
      </c>
      <c r="E771" s="32">
        <v>5</v>
      </c>
    </row>
    <row r="772" spans="2:5" x14ac:dyDescent="0.2">
      <c r="B772" s="14" t="s">
        <v>190</v>
      </c>
      <c r="C772" s="32">
        <v>6</v>
      </c>
      <c r="D772" s="32">
        <v>9</v>
      </c>
      <c r="E772" s="32">
        <v>9</v>
      </c>
    </row>
    <row r="773" spans="2:5" x14ac:dyDescent="0.2">
      <c r="B773" s="14" t="s">
        <v>202</v>
      </c>
      <c r="C773" s="32">
        <v>0</v>
      </c>
      <c r="D773" s="32">
        <v>0</v>
      </c>
      <c r="E773" s="32">
        <v>0</v>
      </c>
    </row>
    <row r="774" spans="2:5" x14ac:dyDescent="0.2">
      <c r="B774" s="14" t="s">
        <v>178</v>
      </c>
      <c r="C774" s="33">
        <v>1</v>
      </c>
      <c r="D774" s="33">
        <v>1</v>
      </c>
      <c r="E774" s="33">
        <v>2</v>
      </c>
    </row>
    <row r="775" spans="2:5" x14ac:dyDescent="0.2">
      <c r="B775" s="14" t="s">
        <v>191</v>
      </c>
      <c r="C775" s="33">
        <v>6</v>
      </c>
      <c r="D775" s="33">
        <v>6</v>
      </c>
      <c r="E775" s="33">
        <v>4</v>
      </c>
    </row>
    <row r="776" spans="2:5" x14ac:dyDescent="0.2">
      <c r="B776" s="14" t="s">
        <v>203</v>
      </c>
      <c r="C776" s="33">
        <v>3</v>
      </c>
      <c r="D776" s="33">
        <v>1</v>
      </c>
      <c r="E776" s="33">
        <v>0</v>
      </c>
    </row>
    <row r="777" spans="2:5" x14ac:dyDescent="0.2">
      <c r="B777" s="14" t="s">
        <v>179</v>
      </c>
      <c r="C777" s="32">
        <v>19</v>
      </c>
      <c r="D777" s="32">
        <v>29</v>
      </c>
      <c r="E777" s="32">
        <v>26</v>
      </c>
    </row>
    <row r="778" spans="2:5" x14ac:dyDescent="0.2">
      <c r="B778" s="14" t="s">
        <v>192</v>
      </c>
      <c r="C778" s="32">
        <v>47</v>
      </c>
      <c r="D778" s="32">
        <v>32</v>
      </c>
      <c r="E778" s="32">
        <v>64</v>
      </c>
    </row>
    <row r="779" spans="2:5" x14ac:dyDescent="0.2">
      <c r="B779" s="14" t="s">
        <v>204</v>
      </c>
      <c r="C779" s="32">
        <v>0</v>
      </c>
      <c r="D779" s="32">
        <v>0</v>
      </c>
      <c r="E779" s="32">
        <v>1</v>
      </c>
    </row>
    <row r="780" spans="2:5" x14ac:dyDescent="0.2">
      <c r="B780" s="14" t="s">
        <v>180</v>
      </c>
      <c r="C780" s="33">
        <v>0</v>
      </c>
      <c r="D780" s="33">
        <v>0</v>
      </c>
      <c r="E780" s="33">
        <v>0</v>
      </c>
    </row>
    <row r="781" spans="2:5" x14ac:dyDescent="0.2">
      <c r="B781" s="14" t="s">
        <v>193</v>
      </c>
      <c r="C781" s="33">
        <v>1</v>
      </c>
      <c r="D781" s="33">
        <v>0</v>
      </c>
      <c r="E781" s="33">
        <v>0</v>
      </c>
    </row>
    <row r="782" spans="2:5" x14ac:dyDescent="0.2">
      <c r="B782" s="14" t="s">
        <v>205</v>
      </c>
      <c r="C782" s="33">
        <v>2</v>
      </c>
      <c r="D782" s="33">
        <v>1</v>
      </c>
      <c r="E782" s="33">
        <v>0</v>
      </c>
    </row>
    <row r="783" spans="2:5" x14ac:dyDescent="0.2">
      <c r="B783" s="25" t="s">
        <v>181</v>
      </c>
      <c r="C783" s="34">
        <v>822</v>
      </c>
      <c r="D783" s="34">
        <v>854</v>
      </c>
      <c r="E783" s="34">
        <v>681</v>
      </c>
    </row>
    <row r="784" spans="2:5" x14ac:dyDescent="0.2">
      <c r="B784" s="36" t="s">
        <v>207</v>
      </c>
      <c r="C784" s="37">
        <v>326</v>
      </c>
      <c r="D784" s="37">
        <v>313</v>
      </c>
      <c r="E784" s="37">
        <v>341</v>
      </c>
    </row>
    <row r="785" spans="2:5" x14ac:dyDescent="0.2">
      <c r="B785" s="26" t="s">
        <v>206</v>
      </c>
      <c r="C785" s="35">
        <v>21</v>
      </c>
      <c r="D785" s="35">
        <v>7</v>
      </c>
      <c r="E785" s="35">
        <v>9</v>
      </c>
    </row>
    <row r="788" spans="2:5" x14ac:dyDescent="0.2">
      <c r="B788" s="10" t="s">
        <v>514</v>
      </c>
    </row>
    <row r="791" spans="2:5" x14ac:dyDescent="0.2">
      <c r="B791" s="11"/>
      <c r="C791" s="11">
        <v>2022</v>
      </c>
      <c r="D791" s="11">
        <v>2023</v>
      </c>
      <c r="E791" s="11">
        <v>2024</v>
      </c>
    </row>
    <row r="792" spans="2:5" x14ac:dyDescent="0.2">
      <c r="B792" s="11"/>
      <c r="C792" s="11" t="s">
        <v>66</v>
      </c>
      <c r="D792" s="11" t="s">
        <v>66</v>
      </c>
      <c r="E792" s="11" t="s">
        <v>66</v>
      </c>
    </row>
    <row r="793" spans="2:5" x14ac:dyDescent="0.2">
      <c r="B793" s="12" t="s">
        <v>515</v>
      </c>
      <c r="C793" s="13"/>
      <c r="D793" s="13"/>
      <c r="E793" s="13"/>
    </row>
    <row r="794" spans="2:5" x14ac:dyDescent="0.2">
      <c r="B794" s="14" t="s">
        <v>516</v>
      </c>
      <c r="C794" s="28">
        <v>6.0699999999999997E-2</v>
      </c>
      <c r="D794" s="28">
        <v>0.1138</v>
      </c>
      <c r="E794" s="28">
        <v>0.15079999999999999</v>
      </c>
    </row>
    <row r="795" spans="2:5" x14ac:dyDescent="0.2">
      <c r="B795" s="14" t="s">
        <v>528</v>
      </c>
      <c r="C795" s="28">
        <v>1.6199999999999999E-2</v>
      </c>
      <c r="D795" s="28">
        <v>2.0299999999999999E-2</v>
      </c>
      <c r="E795" s="28">
        <v>1.1900000000000001E-2</v>
      </c>
    </row>
    <row r="796" spans="2:5" x14ac:dyDescent="0.2">
      <c r="B796" s="14" t="s">
        <v>541</v>
      </c>
      <c r="C796" s="28">
        <v>7.6899999999999996E-2</v>
      </c>
      <c r="D796" s="28">
        <v>0.1341</v>
      </c>
      <c r="E796" s="28">
        <v>0.16270000000000001</v>
      </c>
    </row>
    <row r="797" spans="2:5" x14ac:dyDescent="0.2">
      <c r="B797" s="14" t="s">
        <v>575</v>
      </c>
      <c r="C797" s="31">
        <v>7.9500000000000001E-2</v>
      </c>
      <c r="D797" s="31">
        <v>0.1196</v>
      </c>
      <c r="E797" s="31">
        <v>0.11559999999999999</v>
      </c>
    </row>
    <row r="798" spans="2:5" x14ac:dyDescent="0.2">
      <c r="B798" s="14" t="s">
        <v>529</v>
      </c>
      <c r="C798" s="31">
        <v>4.4999999999999998E-2</v>
      </c>
      <c r="D798" s="31">
        <v>1.6299999999999999E-2</v>
      </c>
      <c r="E798" s="31">
        <v>1.7299999999999999E-2</v>
      </c>
    </row>
    <row r="799" spans="2:5" x14ac:dyDescent="0.2">
      <c r="B799" s="14" t="s">
        <v>542</v>
      </c>
      <c r="C799" s="31">
        <v>0.125</v>
      </c>
      <c r="D799" s="31">
        <v>0.13589999999999999</v>
      </c>
      <c r="E799" s="31">
        <v>0.13289999999999999</v>
      </c>
    </row>
    <row r="800" spans="2:5" x14ac:dyDescent="0.2">
      <c r="B800" s="14" t="s">
        <v>517</v>
      </c>
      <c r="C800" s="28">
        <v>4.5499999999999999E-2</v>
      </c>
      <c r="D800" s="28">
        <v>4.5499999999999999E-2</v>
      </c>
      <c r="E800" s="28">
        <v>0</v>
      </c>
    </row>
    <row r="801" spans="2:5" x14ac:dyDescent="0.2">
      <c r="B801" s="14" t="s">
        <v>530</v>
      </c>
      <c r="C801" s="28">
        <v>0</v>
      </c>
      <c r="D801" s="28">
        <v>0</v>
      </c>
      <c r="E801" s="28">
        <v>0</v>
      </c>
    </row>
    <row r="802" spans="2:5" x14ac:dyDescent="0.2">
      <c r="B802" s="14" t="s">
        <v>543</v>
      </c>
      <c r="C802" s="28">
        <v>4.5499999999999999E-2</v>
      </c>
      <c r="D802" s="28">
        <v>4.5499999999999999E-2</v>
      </c>
      <c r="E802" s="28">
        <v>0</v>
      </c>
    </row>
    <row r="803" spans="2:5" x14ac:dyDescent="0.2">
      <c r="B803" s="14" t="s">
        <v>518</v>
      </c>
      <c r="C803" s="31">
        <v>0.19620000000000001</v>
      </c>
      <c r="D803" s="31">
        <v>0.20530000000000001</v>
      </c>
      <c r="E803" s="31">
        <v>0.2135</v>
      </c>
    </row>
    <row r="804" spans="2:5" x14ac:dyDescent="0.2">
      <c r="B804" s="14" t="s">
        <v>531</v>
      </c>
      <c r="C804" s="31">
        <v>7.7999999999999996E-3</v>
      </c>
      <c r="D804" s="31">
        <v>9.2198581560283682E-3</v>
      </c>
      <c r="E804" s="31">
        <v>6.4500000000000002E-2</v>
      </c>
    </row>
    <row r="805" spans="2:5" x14ac:dyDescent="0.2">
      <c r="B805" s="14" t="s">
        <v>544</v>
      </c>
      <c r="C805" s="31">
        <v>0.20399999999999999</v>
      </c>
      <c r="D805" s="31">
        <v>0.2145</v>
      </c>
      <c r="E805" s="31">
        <v>0.27800000000000002</v>
      </c>
    </row>
    <row r="806" spans="2:5" x14ac:dyDescent="0.2">
      <c r="B806" s="14" t="s">
        <v>519</v>
      </c>
      <c r="C806" s="28">
        <v>0.109</v>
      </c>
      <c r="D806" s="28">
        <v>8.9300000000000004E-2</v>
      </c>
      <c r="E806" s="28">
        <v>0.115</v>
      </c>
    </row>
    <row r="807" spans="2:5" x14ac:dyDescent="0.2">
      <c r="B807" s="14" t="s">
        <v>532</v>
      </c>
      <c r="C807" s="28">
        <v>1.4999999999999999E-2</v>
      </c>
      <c r="D807" s="28">
        <v>2.2800000000000001E-2</v>
      </c>
      <c r="E807" s="28">
        <v>2.29E-2</v>
      </c>
    </row>
    <row r="808" spans="2:5" x14ac:dyDescent="0.2">
      <c r="B808" s="14" t="s">
        <v>545</v>
      </c>
      <c r="C808" s="28">
        <v>0.124</v>
      </c>
      <c r="D808" s="28">
        <v>0.11219999999999999</v>
      </c>
      <c r="E808" s="28">
        <v>0.13789999999999999</v>
      </c>
    </row>
    <row r="809" spans="2:5" x14ac:dyDescent="0.2">
      <c r="B809" s="14" t="s">
        <v>520</v>
      </c>
      <c r="C809" s="31">
        <v>8.7499999999999994E-2</v>
      </c>
      <c r="D809" s="31">
        <v>8.0199999999999994E-2</v>
      </c>
      <c r="E809" s="31">
        <v>7.0999999999999994E-2</v>
      </c>
    </row>
    <row r="810" spans="2:5" x14ac:dyDescent="0.2">
      <c r="B810" s="14" t="s">
        <v>533</v>
      </c>
      <c r="C810" s="31">
        <v>3.04E-2</v>
      </c>
      <c r="D810" s="31">
        <v>2.9499999999999998E-2</v>
      </c>
      <c r="E810" s="31">
        <v>0.46450000000000002</v>
      </c>
    </row>
    <row r="811" spans="2:5" x14ac:dyDescent="0.2">
      <c r="B811" s="14" t="s">
        <v>546</v>
      </c>
      <c r="C811" s="31">
        <v>0.1179</v>
      </c>
      <c r="D811" s="31">
        <v>0.10970000000000001</v>
      </c>
      <c r="E811" s="31">
        <v>0.53549999999999998</v>
      </c>
    </row>
    <row r="812" spans="2:5" x14ac:dyDescent="0.2">
      <c r="B812" s="14" t="s">
        <v>521</v>
      </c>
      <c r="C812" s="28">
        <v>6.1400000000000003E-2</v>
      </c>
      <c r="D812" s="28">
        <v>6.1400000000000003E-2</v>
      </c>
      <c r="E812" s="28">
        <v>2.7799999999999998E-2</v>
      </c>
    </row>
    <row r="813" spans="2:5" x14ac:dyDescent="0.2">
      <c r="B813" s="14" t="s">
        <v>534</v>
      </c>
      <c r="C813" s="28">
        <v>8.8000000000000005E-3</v>
      </c>
      <c r="D813" s="28">
        <v>3.5099999999999999E-2</v>
      </c>
      <c r="E813" s="28">
        <v>4.6300000000000001E-2</v>
      </c>
    </row>
    <row r="814" spans="2:5" x14ac:dyDescent="0.2">
      <c r="B814" s="14" t="s">
        <v>547</v>
      </c>
      <c r="C814" s="28">
        <v>7.0199999999999999E-2</v>
      </c>
      <c r="D814" s="28">
        <v>9.6000000000000002E-2</v>
      </c>
      <c r="E814" s="28">
        <v>7.4099999999999999E-2</v>
      </c>
    </row>
    <row r="815" spans="2:5" x14ac:dyDescent="0.2">
      <c r="B815" s="14" t="s">
        <v>522</v>
      </c>
      <c r="C815" s="31">
        <v>4.5900000000000003E-2</v>
      </c>
      <c r="D815" s="31">
        <v>7.1800000000000003E-2</v>
      </c>
      <c r="E815" s="31">
        <v>5.3999999999999999E-2</v>
      </c>
    </row>
    <row r="816" spans="2:5" x14ac:dyDescent="0.2">
      <c r="B816" s="14" t="s">
        <v>535</v>
      </c>
      <c r="C816" s="31">
        <v>1.9199999999999998E-2</v>
      </c>
      <c r="D816" s="31">
        <v>8.48E-2</v>
      </c>
      <c r="E816" s="31">
        <v>6.3600000000000004E-2</v>
      </c>
    </row>
    <row r="817" spans="2:5" x14ac:dyDescent="0.2">
      <c r="B817" s="14" t="s">
        <v>548</v>
      </c>
      <c r="C817" s="31">
        <v>6.5100000000000005E-2</v>
      </c>
      <c r="D817" s="31">
        <v>0.15670000000000001</v>
      </c>
      <c r="E817" s="31">
        <v>0.11840000000000001</v>
      </c>
    </row>
    <row r="818" spans="2:5" x14ac:dyDescent="0.2">
      <c r="B818" s="14" t="s">
        <v>523</v>
      </c>
      <c r="C818" s="28">
        <v>8.6199999999999999E-2</v>
      </c>
      <c r="D818" s="28">
        <v>9.2399999999999996E-2</v>
      </c>
      <c r="E818" s="28">
        <v>0.1043</v>
      </c>
    </row>
    <row r="819" spans="2:5" x14ac:dyDescent="0.2">
      <c r="B819" s="14" t="s">
        <v>536</v>
      </c>
      <c r="C819" s="28">
        <v>0</v>
      </c>
      <c r="D819" s="28">
        <v>1.6799999999999999E-2</v>
      </c>
      <c r="E819" s="28">
        <v>2.6100000000000002E-2</v>
      </c>
    </row>
    <row r="820" spans="2:5" x14ac:dyDescent="0.2">
      <c r="B820" s="14" t="s">
        <v>549</v>
      </c>
      <c r="C820" s="28">
        <v>8.6199999999999999E-2</v>
      </c>
      <c r="D820" s="28">
        <v>0.10920000000000001</v>
      </c>
      <c r="E820" s="28">
        <v>0.13039999999999999</v>
      </c>
    </row>
    <row r="821" spans="2:5" x14ac:dyDescent="0.2">
      <c r="B821" s="14" t="s">
        <v>524</v>
      </c>
      <c r="C821" s="31">
        <v>0.1837</v>
      </c>
      <c r="D821" s="31">
        <v>0.14000000000000001</v>
      </c>
      <c r="E821" s="31">
        <v>0.12</v>
      </c>
    </row>
    <row r="822" spans="2:5" x14ac:dyDescent="0.2">
      <c r="B822" s="14" t="s">
        <v>537</v>
      </c>
      <c r="C822" s="31">
        <v>0</v>
      </c>
      <c r="D822" s="31">
        <v>0</v>
      </c>
      <c r="E822" s="31">
        <v>0.02</v>
      </c>
    </row>
    <row r="823" spans="2:5" x14ac:dyDescent="0.2">
      <c r="B823" s="14" t="s">
        <v>550</v>
      </c>
      <c r="C823" s="31">
        <v>0.1837</v>
      </c>
      <c r="D823" s="31">
        <v>0.14000000000000001</v>
      </c>
      <c r="E823" s="31">
        <v>0.14000000000000001</v>
      </c>
    </row>
    <row r="824" spans="2:5" x14ac:dyDescent="0.2">
      <c r="B824" s="14" t="s">
        <v>525</v>
      </c>
      <c r="C824" s="28">
        <v>0.15379999999999999</v>
      </c>
      <c r="D824" s="28">
        <v>9.3200000000000005E-2</v>
      </c>
      <c r="E824" s="28">
        <v>0.14929999999999999</v>
      </c>
    </row>
    <row r="825" spans="2:5" x14ac:dyDescent="0.2">
      <c r="B825" s="14" t="s">
        <v>538</v>
      </c>
      <c r="C825" s="28">
        <v>5.2400000000000002E-2</v>
      </c>
      <c r="D825" s="28">
        <v>2.5700000000000001E-2</v>
      </c>
      <c r="E825" s="28">
        <v>5.0700000000000002E-2</v>
      </c>
    </row>
    <row r="826" spans="2:5" x14ac:dyDescent="0.2">
      <c r="B826" s="14" t="s">
        <v>551</v>
      </c>
      <c r="C826" s="28">
        <v>0.20619999999999999</v>
      </c>
      <c r="D826" s="28">
        <v>0.11899999999999999</v>
      </c>
      <c r="E826" s="28">
        <v>0.2</v>
      </c>
    </row>
    <row r="827" spans="2:5" x14ac:dyDescent="0.2">
      <c r="B827" s="14" t="s">
        <v>526</v>
      </c>
      <c r="C827" s="31">
        <v>3.2800000000000003E-2</v>
      </c>
      <c r="D827" s="31">
        <v>2.2200000000000001E-2</v>
      </c>
      <c r="E827" s="31">
        <v>0</v>
      </c>
    </row>
    <row r="828" spans="2:5" x14ac:dyDescent="0.2">
      <c r="B828" s="14" t="s">
        <v>539</v>
      </c>
      <c r="C828" s="31">
        <v>2.18E-2</v>
      </c>
      <c r="D828" s="31">
        <v>0.33329999999999999</v>
      </c>
      <c r="E828" s="31">
        <v>0.43159999999999998</v>
      </c>
    </row>
    <row r="829" spans="2:5" x14ac:dyDescent="0.2">
      <c r="B829" s="14" t="s">
        <v>552</v>
      </c>
      <c r="C829" s="31">
        <v>5.4600000000000003E-2</v>
      </c>
      <c r="D829" s="31">
        <v>0.35549999999999998</v>
      </c>
      <c r="E829" s="31">
        <v>0.43159999999999998</v>
      </c>
    </row>
    <row r="830" spans="2:5" x14ac:dyDescent="0.2">
      <c r="B830" s="25" t="s">
        <v>527</v>
      </c>
      <c r="C830" s="29">
        <v>0.1138</v>
      </c>
      <c r="D830" s="29">
        <v>0.10929999999999999</v>
      </c>
      <c r="E830" s="29">
        <v>0.1244</v>
      </c>
    </row>
    <row r="831" spans="2:5" x14ac:dyDescent="0.2">
      <c r="B831" s="36" t="s">
        <v>540</v>
      </c>
      <c r="C831" s="73">
        <v>1.67E-2</v>
      </c>
      <c r="D831" s="73">
        <v>3.3599999999999998E-2</v>
      </c>
      <c r="E831" s="73">
        <v>5.1999999999999998E-2</v>
      </c>
    </row>
    <row r="832" spans="2:5" x14ac:dyDescent="0.2">
      <c r="B832" s="26" t="s">
        <v>553</v>
      </c>
      <c r="C832" s="30">
        <v>0.1305</v>
      </c>
      <c r="D832" s="30">
        <v>0.1429</v>
      </c>
      <c r="E832" s="30">
        <v>0.1764</v>
      </c>
    </row>
    <row r="835" spans="2:5" x14ac:dyDescent="0.2">
      <c r="B835" s="11"/>
      <c r="C835" s="11">
        <v>2022</v>
      </c>
      <c r="D835" s="11">
        <v>2023</v>
      </c>
      <c r="E835" s="11">
        <v>2024</v>
      </c>
    </row>
    <row r="836" spans="2:5" x14ac:dyDescent="0.2">
      <c r="B836" s="11"/>
      <c r="C836" s="11" t="s">
        <v>47</v>
      </c>
      <c r="D836" s="11" t="s">
        <v>47</v>
      </c>
      <c r="E836" s="11" t="s">
        <v>47</v>
      </c>
    </row>
    <row r="837" spans="2:5" x14ac:dyDescent="0.2">
      <c r="B837" s="92" t="s">
        <v>554</v>
      </c>
      <c r="C837" s="92"/>
      <c r="D837" s="92"/>
      <c r="E837" s="92"/>
    </row>
    <row r="838" spans="2:5" x14ac:dyDescent="0.2">
      <c r="B838" s="14" t="s">
        <v>74</v>
      </c>
      <c r="C838" s="28">
        <v>6.4799999999999996E-2</v>
      </c>
      <c r="D838" s="28">
        <v>0.1</v>
      </c>
      <c r="E838" s="28">
        <v>0.12709999999999999</v>
      </c>
    </row>
    <row r="839" spans="2:5" x14ac:dyDescent="0.2">
      <c r="B839" s="14" t="s">
        <v>86</v>
      </c>
      <c r="C839" s="28">
        <v>8.6300000000000002E-2</v>
      </c>
      <c r="D839" s="28">
        <v>0.1618</v>
      </c>
      <c r="E839" s="28">
        <v>0.19400000000000001</v>
      </c>
    </row>
    <row r="840" spans="2:5" x14ac:dyDescent="0.2">
      <c r="B840" s="14" t="s">
        <v>75</v>
      </c>
      <c r="C840" s="31">
        <v>0.18970000000000001</v>
      </c>
      <c r="D840" s="31">
        <v>0.2407</v>
      </c>
      <c r="E840" s="31">
        <v>0.1154</v>
      </c>
    </row>
    <row r="841" spans="2:5" x14ac:dyDescent="0.2">
      <c r="B841" s="14" t="s">
        <v>87</v>
      </c>
      <c r="C841" s="31">
        <v>9.3200000000000005E-2</v>
      </c>
      <c r="D841" s="31">
        <v>9.2299999999999993E-2</v>
      </c>
      <c r="E841" s="31">
        <v>0.14050000000000001</v>
      </c>
    </row>
    <row r="842" spans="2:5" x14ac:dyDescent="0.2">
      <c r="B842" s="14" t="s">
        <v>76</v>
      </c>
      <c r="C842" s="28">
        <v>0</v>
      </c>
      <c r="D842" s="28">
        <v>6.6699999999999995E-2</v>
      </c>
      <c r="E842" s="28">
        <v>0</v>
      </c>
    </row>
    <row r="843" spans="2:5" x14ac:dyDescent="0.2">
      <c r="B843" s="14" t="s">
        <v>88</v>
      </c>
      <c r="C843" s="28">
        <v>0.1429</v>
      </c>
      <c r="D843" s="28">
        <v>0</v>
      </c>
      <c r="E843" s="28">
        <v>0</v>
      </c>
    </row>
    <row r="844" spans="2:5" x14ac:dyDescent="0.2">
      <c r="B844" s="14" t="s">
        <v>77</v>
      </c>
      <c r="C844" s="31">
        <v>0.17281553398058253</v>
      </c>
      <c r="D844" s="31">
        <v>0.23151750972762647</v>
      </c>
      <c r="E844" s="31">
        <v>0.2525</v>
      </c>
    </row>
    <row r="845" spans="2:5" x14ac:dyDescent="0.2">
      <c r="B845" s="14" t="s">
        <v>89</v>
      </c>
      <c r="C845" s="31">
        <v>0.22189999999999999</v>
      </c>
      <c r="D845" s="31">
        <v>0.20469999999999999</v>
      </c>
      <c r="E845" s="31">
        <v>0.29310000000000003</v>
      </c>
    </row>
    <row r="846" spans="2:5" x14ac:dyDescent="0.2">
      <c r="B846" s="14" t="s">
        <v>78</v>
      </c>
      <c r="C846" s="28">
        <v>9.8000000000000004E-2</v>
      </c>
      <c r="D846" s="28">
        <v>0.09</v>
      </c>
      <c r="E846" s="28">
        <v>0.1192</v>
      </c>
    </row>
    <row r="847" spans="2:5" x14ac:dyDescent="0.2">
      <c r="B847" s="14" t="s">
        <v>90</v>
      </c>
      <c r="C847" s="28">
        <v>0.1411</v>
      </c>
      <c r="D847" s="28">
        <v>0.1273</v>
      </c>
      <c r="E847" s="28">
        <v>0.151</v>
      </c>
    </row>
    <row r="848" spans="2:5" x14ac:dyDescent="0.2">
      <c r="B848" s="14" t="s">
        <v>79</v>
      </c>
      <c r="C848" s="31">
        <v>8.6300000000000002E-2</v>
      </c>
      <c r="D848" s="31">
        <v>0.122</v>
      </c>
      <c r="E848" s="31">
        <v>0.5</v>
      </c>
    </row>
    <row r="849" spans="2:5" x14ac:dyDescent="0.2">
      <c r="B849" s="14" t="s">
        <v>91</v>
      </c>
      <c r="C849" s="31">
        <v>0.1532</v>
      </c>
      <c r="D849" s="31">
        <v>9.6500000000000002E-2</v>
      </c>
      <c r="E849" s="31">
        <v>0.57530000000000003</v>
      </c>
    </row>
    <row r="850" spans="2:5" x14ac:dyDescent="0.2">
      <c r="B850" s="14" t="s">
        <v>80</v>
      </c>
      <c r="C850" s="28">
        <v>4.4400000000000002E-2</v>
      </c>
      <c r="D850" s="28">
        <v>0.15</v>
      </c>
      <c r="E850" s="28">
        <v>8.1100000000000005E-2</v>
      </c>
    </row>
    <row r="851" spans="2:5" x14ac:dyDescent="0.2">
      <c r="B851" s="14" t="s">
        <v>92</v>
      </c>
      <c r="C851" s="28">
        <v>8.6999999999999994E-2</v>
      </c>
      <c r="D851" s="28">
        <v>6.7599999999999993E-2</v>
      </c>
      <c r="E851" s="28">
        <v>7.0400000000000004E-2</v>
      </c>
    </row>
    <row r="852" spans="2:5" x14ac:dyDescent="0.2">
      <c r="B852" s="14" t="s">
        <v>81</v>
      </c>
      <c r="C852" s="31">
        <v>5.5172413793103448E-2</v>
      </c>
      <c r="D852" s="31">
        <v>0.11705685618729098</v>
      </c>
      <c r="E852" s="31">
        <v>0.1159</v>
      </c>
    </row>
    <row r="853" spans="2:5" x14ac:dyDescent="0.2">
      <c r="B853" s="14" t="s">
        <v>93</v>
      </c>
      <c r="C853" s="31">
        <v>6.9659442724458204E-2</v>
      </c>
      <c r="D853" s="31">
        <v>0.17580645161290323</v>
      </c>
      <c r="E853" s="31">
        <v>0.1197</v>
      </c>
    </row>
    <row r="854" spans="2:5" x14ac:dyDescent="0.2">
      <c r="B854" s="14" t="s">
        <v>82</v>
      </c>
      <c r="C854" s="28">
        <v>8.9300000000000004E-2</v>
      </c>
      <c r="D854" s="28">
        <v>0.1</v>
      </c>
      <c r="E854" s="28">
        <v>0.125</v>
      </c>
    </row>
    <row r="855" spans="2:5" x14ac:dyDescent="0.2">
      <c r="B855" s="14" t="s">
        <v>94</v>
      </c>
      <c r="C855" s="28">
        <v>8.3299999999999999E-2</v>
      </c>
      <c r="D855" s="28">
        <v>0.1186</v>
      </c>
      <c r="E855" s="28">
        <v>0.1356</v>
      </c>
    </row>
    <row r="856" spans="2:5" x14ac:dyDescent="0.2">
      <c r="B856" s="14" t="s">
        <v>83</v>
      </c>
      <c r="C856" s="31">
        <v>0.129</v>
      </c>
      <c r="D856" s="31">
        <v>6.4500000000000002E-2</v>
      </c>
      <c r="E856" s="31">
        <v>0.1724</v>
      </c>
    </row>
    <row r="857" spans="2:5" x14ac:dyDescent="0.2">
      <c r="B857" s="14" t="s">
        <v>95</v>
      </c>
      <c r="C857" s="31">
        <v>0.27779999999999999</v>
      </c>
      <c r="D857" s="31">
        <v>0.26319999999999999</v>
      </c>
      <c r="E857" s="31">
        <v>9.5200000000000007E-2</v>
      </c>
    </row>
    <row r="858" spans="2:5" x14ac:dyDescent="0.2">
      <c r="B858" s="14" t="s">
        <v>84</v>
      </c>
      <c r="C858" s="28">
        <v>0.19819999999999999</v>
      </c>
      <c r="D858" s="28">
        <v>0.1613</v>
      </c>
      <c r="E858" s="28">
        <v>0.17480000000000001</v>
      </c>
    </row>
    <row r="859" spans="2:5" x14ac:dyDescent="0.2">
      <c r="B859" s="14" t="s">
        <v>96</v>
      </c>
      <c r="C859" s="28">
        <v>0.2114</v>
      </c>
      <c r="D859" s="28">
        <v>9.0899999999999995E-2</v>
      </c>
      <c r="E859" s="28">
        <v>0.21870000000000001</v>
      </c>
    </row>
    <row r="860" spans="2:5" x14ac:dyDescent="0.2">
      <c r="B860" s="14" t="s">
        <v>85</v>
      </c>
      <c r="C860" s="31">
        <v>7.8399999999999997E-2</v>
      </c>
      <c r="D860" s="31">
        <v>0.30769999999999997</v>
      </c>
      <c r="E860" s="31">
        <v>0.39290000000000003</v>
      </c>
    </row>
    <row r="861" spans="2:5" x14ac:dyDescent="0.2">
      <c r="B861" s="14" t="s">
        <v>97</v>
      </c>
      <c r="C861" s="31">
        <v>4.5499999999999999E-2</v>
      </c>
      <c r="D861" s="31">
        <v>0.375</v>
      </c>
      <c r="E861" s="31">
        <v>0.44779999999999998</v>
      </c>
    </row>
    <row r="862" spans="2:5" x14ac:dyDescent="0.2">
      <c r="B862" s="25" t="s">
        <v>142</v>
      </c>
      <c r="C862" s="41">
        <v>0.10979999999999999</v>
      </c>
      <c r="D862" s="41">
        <v>0.1293</v>
      </c>
      <c r="E862" s="41">
        <v>0.1585</v>
      </c>
    </row>
    <row r="863" spans="2:5" x14ac:dyDescent="0.2">
      <c r="B863" s="26" t="s">
        <v>143</v>
      </c>
      <c r="C863" s="42">
        <v>0.14319999999999999</v>
      </c>
      <c r="D863" s="42">
        <v>0.1517</v>
      </c>
      <c r="E863" s="42">
        <v>0.18820000000000001</v>
      </c>
    </row>
    <row r="866" spans="2:5" x14ac:dyDescent="0.2">
      <c r="B866" s="11"/>
      <c r="C866" s="11">
        <v>2022</v>
      </c>
      <c r="D866" s="11">
        <v>2023</v>
      </c>
      <c r="E866" s="11">
        <v>2024</v>
      </c>
    </row>
    <row r="867" spans="2:5" x14ac:dyDescent="0.2">
      <c r="B867" s="11"/>
      <c r="C867" s="11" t="s">
        <v>47</v>
      </c>
      <c r="D867" s="11" t="s">
        <v>47</v>
      </c>
      <c r="E867" s="11" t="s">
        <v>47</v>
      </c>
    </row>
    <row r="868" spans="2:5" x14ac:dyDescent="0.2">
      <c r="B868" s="12" t="s">
        <v>555</v>
      </c>
      <c r="C868" s="13"/>
      <c r="D868" s="13"/>
      <c r="E868" s="13"/>
    </row>
    <row r="869" spans="2:5" x14ac:dyDescent="0.2">
      <c r="B869" s="14" t="s">
        <v>169</v>
      </c>
      <c r="C869" s="28">
        <v>0.35</v>
      </c>
      <c r="D869" s="28">
        <v>0.21429999999999999</v>
      </c>
      <c r="E869" s="28">
        <v>0.46870000000000001</v>
      </c>
    </row>
    <row r="870" spans="2:5" x14ac:dyDescent="0.2">
      <c r="B870" s="14" t="s">
        <v>182</v>
      </c>
      <c r="C870" s="28">
        <v>4.48E-2</v>
      </c>
      <c r="D870" s="28">
        <v>0.1237</v>
      </c>
      <c r="E870" s="28">
        <v>0.114</v>
      </c>
    </row>
    <row r="871" spans="2:5" x14ac:dyDescent="0.2">
      <c r="B871" s="14" t="s">
        <v>194</v>
      </c>
      <c r="C871" s="28">
        <v>0.1154</v>
      </c>
      <c r="D871" s="28">
        <v>0.125</v>
      </c>
      <c r="E871" s="28">
        <v>0.14810000000000001</v>
      </c>
    </row>
    <row r="872" spans="2:5" x14ac:dyDescent="0.2">
      <c r="B872" s="14" t="s">
        <v>170</v>
      </c>
      <c r="C872" s="31">
        <v>0.16669999999999999</v>
      </c>
      <c r="D872" s="31">
        <v>0.16</v>
      </c>
      <c r="E872" s="31">
        <v>0.18179999999999999</v>
      </c>
    </row>
    <row r="873" spans="2:5" x14ac:dyDescent="0.2">
      <c r="B873" s="14" t="s">
        <v>183</v>
      </c>
      <c r="C873" s="31">
        <v>0.1069</v>
      </c>
      <c r="D873" s="31">
        <v>0.13239999999999999</v>
      </c>
      <c r="E873" s="31">
        <v>0.13489999999999999</v>
      </c>
    </row>
    <row r="874" spans="2:5" x14ac:dyDescent="0.2">
      <c r="B874" s="14" t="s">
        <v>195</v>
      </c>
      <c r="C874" s="31">
        <v>0.1852</v>
      </c>
      <c r="D874" s="31">
        <v>0.13039999999999999</v>
      </c>
      <c r="E874" s="31">
        <v>0.08</v>
      </c>
    </row>
    <row r="875" spans="2:5" x14ac:dyDescent="0.2">
      <c r="B875" s="14" t="s">
        <v>171</v>
      </c>
      <c r="C875" s="28">
        <v>0</v>
      </c>
      <c r="D875" s="28">
        <v>0</v>
      </c>
      <c r="E875" s="28">
        <v>0</v>
      </c>
    </row>
    <row r="876" spans="2:5" x14ac:dyDescent="0.2">
      <c r="B876" s="14" t="s">
        <v>184</v>
      </c>
      <c r="C876" s="28">
        <v>5.5599999999999997E-2</v>
      </c>
      <c r="D876" s="28">
        <v>5.5599999999999997E-2</v>
      </c>
      <c r="E876" s="28">
        <v>0</v>
      </c>
    </row>
    <row r="877" spans="2:5" x14ac:dyDescent="0.2">
      <c r="B877" s="14" t="s">
        <v>196</v>
      </c>
      <c r="C877" s="28">
        <v>0</v>
      </c>
      <c r="D877" s="28">
        <v>0</v>
      </c>
      <c r="E877" s="28">
        <v>0</v>
      </c>
    </row>
    <row r="878" spans="2:5" x14ac:dyDescent="0.2">
      <c r="B878" s="14" t="s">
        <v>172</v>
      </c>
      <c r="C878" s="31">
        <v>0.29089999999999999</v>
      </c>
      <c r="D878" s="31">
        <v>0.30509999999999998</v>
      </c>
      <c r="E878" s="31">
        <v>0.31409999999999999</v>
      </c>
    </row>
    <row r="879" spans="2:5" x14ac:dyDescent="0.2">
      <c r="B879" s="14" t="s">
        <v>185</v>
      </c>
      <c r="C879" s="31">
        <v>0.1477</v>
      </c>
      <c r="D879" s="31">
        <v>0.15920000000000001</v>
      </c>
      <c r="E879" s="31">
        <v>0.19350000000000001</v>
      </c>
    </row>
    <row r="880" spans="2:5" x14ac:dyDescent="0.2">
      <c r="B880" s="14" t="s">
        <v>197</v>
      </c>
      <c r="C880" s="31">
        <v>0.1183</v>
      </c>
      <c r="D880" s="31">
        <v>0.11</v>
      </c>
      <c r="E880" s="31">
        <v>1.1175999999999999</v>
      </c>
    </row>
    <row r="881" spans="2:5" x14ac:dyDescent="0.2">
      <c r="B881" s="14" t="s">
        <v>173</v>
      </c>
      <c r="C881" s="28">
        <v>0.22700000000000001</v>
      </c>
      <c r="D881" s="28">
        <v>0.19089999999999999</v>
      </c>
      <c r="E881" s="28">
        <v>0.22359999999999999</v>
      </c>
    </row>
    <row r="882" spans="2:5" x14ac:dyDescent="0.2">
      <c r="B882" s="14" t="s">
        <v>186</v>
      </c>
      <c r="C882" s="28">
        <v>7.0000000000000007E-2</v>
      </c>
      <c r="D882" s="28">
        <v>6.1699999999999998E-2</v>
      </c>
      <c r="E882" s="28">
        <v>9.2899999999999996E-2</v>
      </c>
    </row>
    <row r="883" spans="2:5" x14ac:dyDescent="0.2">
      <c r="B883" s="14" t="s">
        <v>198</v>
      </c>
      <c r="C883" s="28">
        <v>0.16500000000000001</v>
      </c>
      <c r="D883" s="28">
        <v>0.22900000000000001</v>
      </c>
      <c r="E883" s="28">
        <v>0.1983</v>
      </c>
    </row>
    <row r="884" spans="2:5" x14ac:dyDescent="0.2">
      <c r="B884" s="14" t="s">
        <v>174</v>
      </c>
      <c r="C884" s="31">
        <v>0.52170000000000005</v>
      </c>
      <c r="D884" s="31">
        <v>0.18179999999999999</v>
      </c>
      <c r="E884" s="31">
        <v>0.17649999999999999</v>
      </c>
    </row>
    <row r="885" spans="2:5" x14ac:dyDescent="0.2">
      <c r="B885" s="14" t="s">
        <v>187</v>
      </c>
      <c r="C885" s="31">
        <v>0.09</v>
      </c>
      <c r="D885" s="31">
        <v>0.1512</v>
      </c>
      <c r="E885" s="31">
        <v>0.52729999999999999</v>
      </c>
    </row>
    <row r="886" spans="2:5" x14ac:dyDescent="0.2">
      <c r="B886" s="14" t="s">
        <v>199</v>
      </c>
      <c r="C886" s="31">
        <v>7.1400000000000005E-2</v>
      </c>
      <c r="D886" s="31">
        <v>6.9800000000000001E-2</v>
      </c>
      <c r="E886" s="31">
        <v>0.61450000000000005</v>
      </c>
    </row>
    <row r="887" spans="2:5" x14ac:dyDescent="0.2">
      <c r="B887" s="14" t="s">
        <v>175</v>
      </c>
      <c r="C887" s="28">
        <v>0.3</v>
      </c>
      <c r="D887" s="28">
        <v>0.23080000000000001</v>
      </c>
      <c r="E887" s="28">
        <v>0.1</v>
      </c>
    </row>
    <row r="888" spans="2:5" x14ac:dyDescent="0.2">
      <c r="B888" s="14" t="s">
        <v>188</v>
      </c>
      <c r="C888" s="28">
        <v>5.5599999999999997E-2</v>
      </c>
      <c r="D888" s="28">
        <v>3.9E-2</v>
      </c>
      <c r="E888" s="28">
        <v>5.4100000000000002E-2</v>
      </c>
    </row>
    <row r="889" spans="2:5" x14ac:dyDescent="0.2">
      <c r="B889" s="14" t="s">
        <v>200</v>
      </c>
      <c r="C889" s="28">
        <v>3.1300000000000001E-2</v>
      </c>
      <c r="D889" s="28">
        <v>0.20830000000000001</v>
      </c>
      <c r="E889" s="28">
        <v>0.125</v>
      </c>
    </row>
    <row r="890" spans="2:5" x14ac:dyDescent="0.2">
      <c r="B890" s="14" t="s">
        <v>176</v>
      </c>
      <c r="C890" s="31">
        <v>0.10416666666666667</v>
      </c>
      <c r="D890" s="31">
        <v>0.1278</v>
      </c>
      <c r="E890" s="31">
        <v>0.12759999999999999</v>
      </c>
    </row>
    <row r="891" spans="2:5" x14ac:dyDescent="0.2">
      <c r="B891" s="14" t="s">
        <v>189</v>
      </c>
      <c r="C891" s="31">
        <v>4.3782837127845885E-2</v>
      </c>
      <c r="D891" s="31">
        <v>0.11690647482014388</v>
      </c>
      <c r="E891" s="31">
        <v>7.8200000000000006E-2</v>
      </c>
    </row>
    <row r="892" spans="2:5" x14ac:dyDescent="0.2">
      <c r="B892" s="14" t="s">
        <v>201</v>
      </c>
      <c r="C892" s="31">
        <v>8.7999999999999995E-2</v>
      </c>
      <c r="D892" s="31">
        <v>0.46389999999999998</v>
      </c>
      <c r="E892" s="31">
        <v>0.3412</v>
      </c>
    </row>
    <row r="893" spans="2:5" x14ac:dyDescent="0.2">
      <c r="B893" s="14" t="s">
        <v>177</v>
      </c>
      <c r="C893" s="28">
        <v>0.33329999999999999</v>
      </c>
      <c r="D893" s="28">
        <v>0.35709999999999997</v>
      </c>
      <c r="E893" s="28">
        <v>0.25</v>
      </c>
    </row>
    <row r="894" spans="2:5" x14ac:dyDescent="0.2">
      <c r="B894" s="14" t="s">
        <v>190</v>
      </c>
      <c r="C894" s="28">
        <v>7.1400000000000005E-2</v>
      </c>
      <c r="D894" s="28">
        <v>5.6800000000000003E-2</v>
      </c>
      <c r="E894" s="28">
        <v>8.9899999999999994E-2</v>
      </c>
    </row>
    <row r="895" spans="2:5" x14ac:dyDescent="0.2">
      <c r="B895" s="14" t="s">
        <v>202</v>
      </c>
      <c r="C895" s="28">
        <v>0</v>
      </c>
      <c r="D895" s="28">
        <v>0.17649999999999999</v>
      </c>
      <c r="E895" s="28">
        <v>0.28570000000000001</v>
      </c>
    </row>
    <row r="896" spans="2:5" x14ac:dyDescent="0.2">
      <c r="B896" s="14" t="s">
        <v>178</v>
      </c>
      <c r="C896" s="31">
        <v>0</v>
      </c>
      <c r="D896" s="31">
        <v>0</v>
      </c>
      <c r="E896" s="31">
        <v>0.33329999999999999</v>
      </c>
    </row>
    <row r="897" spans="2:5" x14ac:dyDescent="0.2">
      <c r="B897" s="14" t="s">
        <v>191</v>
      </c>
      <c r="C897" s="31">
        <v>0.4118</v>
      </c>
      <c r="D897" s="31">
        <v>0.27779999999999999</v>
      </c>
      <c r="E897" s="31">
        <v>0.22220000000000001</v>
      </c>
    </row>
    <row r="898" spans="2:5" x14ac:dyDescent="0.2">
      <c r="B898" s="14" t="s">
        <v>203</v>
      </c>
      <c r="C898" s="31">
        <v>6.6699999999999995E-2</v>
      </c>
      <c r="D898" s="31">
        <v>6.9000000000000006E-2</v>
      </c>
      <c r="E898" s="31">
        <v>6.9000000000000006E-2</v>
      </c>
    </row>
    <row r="899" spans="2:5" x14ac:dyDescent="0.2">
      <c r="B899" s="14" t="s">
        <v>179</v>
      </c>
      <c r="C899" s="28">
        <v>0.33329999999999999</v>
      </c>
      <c r="D899" s="28">
        <v>0.17019999999999999</v>
      </c>
      <c r="E899" s="28">
        <v>0.41670000000000001</v>
      </c>
    </row>
    <row r="900" spans="2:5" x14ac:dyDescent="0.2">
      <c r="B900" s="14" t="s">
        <v>192</v>
      </c>
      <c r="C900" s="28">
        <v>0.19489999999999999</v>
      </c>
      <c r="D900" s="28">
        <v>0.1203</v>
      </c>
      <c r="E900" s="28">
        <v>0.17829999999999999</v>
      </c>
    </row>
    <row r="901" spans="2:5" x14ac:dyDescent="0.2">
      <c r="B901" s="14" t="s">
        <v>204</v>
      </c>
      <c r="C901" s="28">
        <v>0.1739</v>
      </c>
      <c r="D901" s="28">
        <v>0</v>
      </c>
      <c r="E901" s="28">
        <v>3.4500000000000003E-2</v>
      </c>
    </row>
    <row r="902" spans="2:5" x14ac:dyDescent="0.2">
      <c r="B902" s="14" t="s">
        <v>180</v>
      </c>
      <c r="C902" s="31">
        <v>2</v>
      </c>
      <c r="D902" s="31">
        <v>0</v>
      </c>
      <c r="E902" s="31">
        <v>0</v>
      </c>
    </row>
    <row r="903" spans="2:5" x14ac:dyDescent="0.2">
      <c r="B903" s="14" t="s">
        <v>193</v>
      </c>
      <c r="C903" s="31">
        <v>2.1299999999999999E-2</v>
      </c>
      <c r="D903" s="31">
        <v>0.27100000000000002</v>
      </c>
      <c r="E903" s="31">
        <v>0.43480000000000002</v>
      </c>
    </row>
    <row r="904" spans="2:5" x14ac:dyDescent="0.2">
      <c r="B904" s="14" t="s">
        <v>205</v>
      </c>
      <c r="C904" s="31">
        <v>0.122</v>
      </c>
      <c r="D904" s="31">
        <v>0.70369999999999999</v>
      </c>
      <c r="E904" s="31">
        <v>0.44</v>
      </c>
    </row>
    <row r="905" spans="2:5" x14ac:dyDescent="0.2">
      <c r="B905" s="25" t="s">
        <v>181</v>
      </c>
      <c r="C905" s="29">
        <v>0.23769999999999999</v>
      </c>
      <c r="D905" s="29">
        <v>0.21329999999999999</v>
      </c>
      <c r="E905" s="29">
        <v>0.2414</v>
      </c>
    </row>
    <row r="906" spans="2:5" x14ac:dyDescent="0.2">
      <c r="B906" s="36" t="s">
        <v>207</v>
      </c>
      <c r="C906" s="73">
        <v>8.5900000000000004E-2</v>
      </c>
      <c r="D906" s="73">
        <v>9.9299999999999999E-2</v>
      </c>
      <c r="E906" s="73">
        <v>0.12470000000000001</v>
      </c>
    </row>
    <row r="907" spans="2:5" x14ac:dyDescent="0.2">
      <c r="B907" s="26" t="s">
        <v>206</v>
      </c>
      <c r="C907" s="30">
        <v>0.1152</v>
      </c>
      <c r="D907" s="30">
        <v>0.2112</v>
      </c>
      <c r="E907" s="30">
        <v>0.33489999999999998</v>
      </c>
    </row>
    <row r="910" spans="2:5" x14ac:dyDescent="0.2">
      <c r="B910" s="10" t="s">
        <v>556</v>
      </c>
    </row>
    <row r="913" spans="2:5" x14ac:dyDescent="0.2">
      <c r="B913" s="11"/>
      <c r="C913" s="11">
        <v>2022</v>
      </c>
      <c r="D913" s="11">
        <v>2023</v>
      </c>
      <c r="E913" s="11">
        <v>2024</v>
      </c>
    </row>
    <row r="914" spans="2:5" x14ac:dyDescent="0.2">
      <c r="B914" s="11"/>
      <c r="C914" s="11" t="s">
        <v>66</v>
      </c>
      <c r="D914" s="11" t="s">
        <v>66</v>
      </c>
      <c r="E914" s="11" t="s">
        <v>66</v>
      </c>
    </row>
    <row r="915" spans="2:5" x14ac:dyDescent="0.2">
      <c r="B915" s="12" t="s">
        <v>557</v>
      </c>
      <c r="C915" s="38"/>
      <c r="D915" s="38"/>
      <c r="E915" s="38"/>
    </row>
    <row r="916" spans="2:5" x14ac:dyDescent="0.2">
      <c r="B916" s="14" t="s">
        <v>17</v>
      </c>
      <c r="C916" s="74">
        <v>6.4</v>
      </c>
      <c r="D916" s="74">
        <v>6.4</v>
      </c>
      <c r="E916" s="74">
        <v>15.69</v>
      </c>
    </row>
    <row r="917" spans="2:5" x14ac:dyDescent="0.2">
      <c r="B917" s="14" t="s">
        <v>18</v>
      </c>
      <c r="C917" s="74">
        <v>23.9</v>
      </c>
      <c r="D917" s="74">
        <v>18.2</v>
      </c>
      <c r="E917" s="74">
        <v>34.130000000000003</v>
      </c>
    </row>
    <row r="918" spans="2:5" x14ac:dyDescent="0.2">
      <c r="B918" s="14" t="s">
        <v>19</v>
      </c>
      <c r="C918" s="74"/>
      <c r="D918" s="74"/>
      <c r="E918" s="74" t="s">
        <v>349</v>
      </c>
    </row>
    <row r="919" spans="2:5" x14ac:dyDescent="0.2">
      <c r="B919" s="14" t="s">
        <v>20</v>
      </c>
      <c r="C919" s="74">
        <v>25.79</v>
      </c>
      <c r="D919" s="74">
        <v>24.54</v>
      </c>
      <c r="E919" s="74">
        <v>49.08</v>
      </c>
    </row>
    <row r="920" spans="2:5" x14ac:dyDescent="0.2">
      <c r="B920" s="14" t="s">
        <v>21</v>
      </c>
      <c r="C920" s="74">
        <v>11.9</v>
      </c>
      <c r="D920" s="74">
        <v>13.2</v>
      </c>
      <c r="E920" s="74">
        <v>25.43</v>
      </c>
    </row>
    <row r="921" spans="2:5" x14ac:dyDescent="0.2">
      <c r="B921" s="14" t="s">
        <v>22</v>
      </c>
      <c r="C921" s="74">
        <v>3.6</v>
      </c>
      <c r="D921" s="74">
        <v>3.1</v>
      </c>
      <c r="E921" s="74">
        <v>8.51</v>
      </c>
    </row>
    <row r="922" spans="2:5" x14ac:dyDescent="0.2">
      <c r="B922" s="14" t="s">
        <v>23</v>
      </c>
      <c r="C922" s="74">
        <v>3</v>
      </c>
      <c r="D922" s="74">
        <v>2.1</v>
      </c>
      <c r="E922" s="74">
        <v>9.93</v>
      </c>
    </row>
    <row r="923" spans="2:5" x14ac:dyDescent="0.2">
      <c r="B923" s="14" t="s">
        <v>24</v>
      </c>
      <c r="C923" s="74">
        <v>14.47</v>
      </c>
      <c r="D923" s="74">
        <v>9.2799999999999994</v>
      </c>
      <c r="E923" s="74">
        <v>8.39</v>
      </c>
    </row>
    <row r="924" spans="2:5" x14ac:dyDescent="0.2">
      <c r="B924" s="14" t="s">
        <v>25</v>
      </c>
      <c r="C924" s="74">
        <v>3.1</v>
      </c>
      <c r="D924" s="74">
        <v>0.9</v>
      </c>
      <c r="E924" s="74">
        <v>16.489999999999998</v>
      </c>
    </row>
    <row r="925" spans="2:5" x14ac:dyDescent="0.2">
      <c r="B925" s="14" t="s">
        <v>26</v>
      </c>
      <c r="C925" s="74"/>
      <c r="D925" s="74"/>
      <c r="E925" s="74">
        <v>8.36</v>
      </c>
    </row>
    <row r="926" spans="2:5" x14ac:dyDescent="0.2">
      <c r="B926" s="14" t="s">
        <v>27</v>
      </c>
      <c r="C926" s="74">
        <v>19.5</v>
      </c>
      <c r="D926" s="74">
        <v>13.1</v>
      </c>
      <c r="E926" s="74">
        <v>14.04</v>
      </c>
    </row>
    <row r="927" spans="2:5" x14ac:dyDescent="0.2">
      <c r="B927" s="44" t="s">
        <v>28</v>
      </c>
      <c r="C927" s="75">
        <v>11.3</v>
      </c>
      <c r="D927" s="75">
        <v>4</v>
      </c>
      <c r="E927" s="75">
        <v>10.85</v>
      </c>
    </row>
    <row r="928" spans="2:5" x14ac:dyDescent="0.2">
      <c r="B928" s="27" t="s">
        <v>0</v>
      </c>
      <c r="C928" s="76">
        <v>14.6</v>
      </c>
      <c r="D928" s="76">
        <v>13.8</v>
      </c>
      <c r="E928" s="76">
        <v>26</v>
      </c>
    </row>
    <row r="931" spans="2:5" x14ac:dyDescent="0.2">
      <c r="B931" s="11"/>
      <c r="C931" s="11">
        <v>2022</v>
      </c>
      <c r="D931" s="11">
        <v>2023</v>
      </c>
      <c r="E931" s="11">
        <v>2024</v>
      </c>
    </row>
    <row r="932" spans="2:5" x14ac:dyDescent="0.2">
      <c r="B932" s="11"/>
      <c r="C932" s="11" t="s">
        <v>66</v>
      </c>
      <c r="D932" s="11" t="s">
        <v>66</v>
      </c>
      <c r="E932" s="11" t="s">
        <v>66</v>
      </c>
    </row>
    <row r="933" spans="2:5" x14ac:dyDescent="0.2">
      <c r="B933" s="92" t="s">
        <v>558</v>
      </c>
      <c r="C933" s="92"/>
      <c r="D933" s="92"/>
      <c r="E933" s="92"/>
    </row>
    <row r="934" spans="2:5" x14ac:dyDescent="0.2">
      <c r="B934" s="14" t="s">
        <v>74</v>
      </c>
      <c r="C934" s="53">
        <v>4.7</v>
      </c>
      <c r="D934" s="53">
        <v>8.6</v>
      </c>
      <c r="E934" s="53">
        <v>17.55</v>
      </c>
    </row>
    <row r="935" spans="2:5" x14ac:dyDescent="0.2">
      <c r="B935" s="14" t="s">
        <v>86</v>
      </c>
      <c r="C935" s="53">
        <v>7.8</v>
      </c>
      <c r="D935" s="53">
        <v>4.5999999999999996</v>
      </c>
      <c r="E935" s="53">
        <v>14.06</v>
      </c>
    </row>
    <row r="936" spans="2:5" x14ac:dyDescent="0.2">
      <c r="B936" s="14" t="s">
        <v>75</v>
      </c>
      <c r="C936" s="54">
        <v>26.2</v>
      </c>
      <c r="D936" s="54">
        <v>18.899999999999999</v>
      </c>
      <c r="E936" s="54">
        <v>40.07</v>
      </c>
    </row>
    <row r="937" spans="2:5" x14ac:dyDescent="0.2">
      <c r="B937" s="14" t="s">
        <v>87</v>
      </c>
      <c r="C937" s="54">
        <v>22.7</v>
      </c>
      <c r="D937" s="54">
        <v>17.899999999999999</v>
      </c>
      <c r="E937" s="54">
        <v>31.57</v>
      </c>
    </row>
    <row r="938" spans="2:5" x14ac:dyDescent="0.2">
      <c r="B938" s="14" t="s">
        <v>76</v>
      </c>
      <c r="C938" s="53"/>
      <c r="D938" s="53"/>
      <c r="E938" s="53" t="s">
        <v>349</v>
      </c>
    </row>
    <row r="939" spans="2:5" x14ac:dyDescent="0.2">
      <c r="B939" s="14" t="s">
        <v>88</v>
      </c>
      <c r="C939" s="53"/>
      <c r="D939" s="53"/>
      <c r="E939" s="53" t="s">
        <v>349</v>
      </c>
    </row>
    <row r="940" spans="2:5" x14ac:dyDescent="0.2">
      <c r="B940" s="14" t="s">
        <v>77</v>
      </c>
      <c r="C940" s="54">
        <v>28.14</v>
      </c>
      <c r="D940" s="54">
        <v>28.98</v>
      </c>
      <c r="E940" s="54">
        <v>54.79</v>
      </c>
    </row>
    <row r="941" spans="2:5" x14ac:dyDescent="0.2">
      <c r="B941" s="14" t="s">
        <v>89</v>
      </c>
      <c r="C941" s="54">
        <v>24.44</v>
      </c>
      <c r="D941" s="54">
        <v>21.98</v>
      </c>
      <c r="E941" s="54">
        <v>45.68</v>
      </c>
    </row>
    <row r="942" spans="2:5" x14ac:dyDescent="0.2">
      <c r="B942" s="14" t="s">
        <v>78</v>
      </c>
      <c r="C942" s="53">
        <v>12.3</v>
      </c>
      <c r="D942" s="53">
        <v>15.1</v>
      </c>
      <c r="E942" s="53">
        <v>28.51</v>
      </c>
    </row>
    <row r="943" spans="2:5" x14ac:dyDescent="0.2">
      <c r="B943" s="14" t="s">
        <v>90</v>
      </c>
      <c r="C943" s="53">
        <v>11.6</v>
      </c>
      <c r="D943" s="53">
        <v>11.9</v>
      </c>
      <c r="E943" s="53">
        <v>23.27</v>
      </c>
    </row>
    <row r="944" spans="2:5" x14ac:dyDescent="0.2">
      <c r="B944" s="14" t="s">
        <v>79</v>
      </c>
      <c r="C944" s="54">
        <v>3</v>
      </c>
      <c r="D944" s="54">
        <v>3.3</v>
      </c>
      <c r="E944" s="54">
        <v>8.06</v>
      </c>
    </row>
    <row r="945" spans="2:5" x14ac:dyDescent="0.2">
      <c r="B945" s="14" t="s">
        <v>91</v>
      </c>
      <c r="C945" s="54">
        <v>4.2</v>
      </c>
      <c r="D945" s="54">
        <v>2.8</v>
      </c>
      <c r="E945" s="54">
        <v>9.02</v>
      </c>
    </row>
    <row r="946" spans="2:5" x14ac:dyDescent="0.2">
      <c r="B946" s="14" t="s">
        <v>80</v>
      </c>
      <c r="C946" s="53">
        <v>0.7</v>
      </c>
      <c r="D946" s="53">
        <v>5.0999999999999996</v>
      </c>
      <c r="E946" s="53">
        <v>7.97</v>
      </c>
    </row>
    <row r="947" spans="2:5" x14ac:dyDescent="0.2">
      <c r="B947" s="14" t="s">
        <v>92</v>
      </c>
      <c r="C947" s="53">
        <v>4.4000000000000004</v>
      </c>
      <c r="D947" s="53">
        <v>0.5</v>
      </c>
      <c r="E947" s="53">
        <v>10.95</v>
      </c>
    </row>
    <row r="948" spans="2:5" x14ac:dyDescent="0.2">
      <c r="B948" s="14" t="s">
        <v>81</v>
      </c>
      <c r="C948" s="54">
        <v>13.7</v>
      </c>
      <c r="D948" s="54">
        <v>8.3000000000000007</v>
      </c>
      <c r="E948" s="54">
        <v>9.5</v>
      </c>
    </row>
    <row r="949" spans="2:5" x14ac:dyDescent="0.2">
      <c r="B949" s="14" t="s">
        <v>93</v>
      </c>
      <c r="C949" s="54">
        <v>14.82</v>
      </c>
      <c r="D949" s="54">
        <v>9.75</v>
      </c>
      <c r="E949" s="54">
        <v>7.84</v>
      </c>
    </row>
    <row r="950" spans="2:5" x14ac:dyDescent="0.2">
      <c r="B950" s="14" t="s">
        <v>82</v>
      </c>
      <c r="C950" s="53">
        <v>2.8</v>
      </c>
      <c r="D950" s="53">
        <v>0.1</v>
      </c>
      <c r="E950" s="53">
        <v>17.260000000000002</v>
      </c>
    </row>
    <row r="951" spans="2:5" x14ac:dyDescent="0.2">
      <c r="B951" s="14" t="s">
        <v>94</v>
      </c>
      <c r="C951" s="53">
        <v>3.4</v>
      </c>
      <c r="D951" s="53">
        <v>1.7</v>
      </c>
      <c r="E951" s="53">
        <v>15.75</v>
      </c>
    </row>
    <row r="952" spans="2:5" x14ac:dyDescent="0.2">
      <c r="B952" s="14" t="s">
        <v>83</v>
      </c>
      <c r="C952" s="54"/>
      <c r="D952" s="54"/>
      <c r="E952" s="54">
        <v>8.65</v>
      </c>
    </row>
    <row r="953" spans="2:5" x14ac:dyDescent="0.2">
      <c r="B953" s="14" t="s">
        <v>95</v>
      </c>
      <c r="C953" s="54"/>
      <c r="D953" s="54"/>
      <c r="E953" s="54">
        <v>7.95</v>
      </c>
    </row>
    <row r="954" spans="2:5" x14ac:dyDescent="0.2">
      <c r="B954" s="14" t="s">
        <v>84</v>
      </c>
      <c r="C954" s="53">
        <v>22.2</v>
      </c>
      <c r="D954" s="53">
        <v>16.100000000000001</v>
      </c>
      <c r="E954" s="53">
        <v>15.84</v>
      </c>
    </row>
    <row r="955" spans="2:5" x14ac:dyDescent="0.2">
      <c r="B955" s="14" t="s">
        <v>96</v>
      </c>
      <c r="C955" s="53">
        <v>17.8</v>
      </c>
      <c r="D955" s="53">
        <v>11.2</v>
      </c>
      <c r="E955" s="53">
        <v>12.69</v>
      </c>
    </row>
    <row r="956" spans="2:5" x14ac:dyDescent="0.2">
      <c r="B956" s="14" t="s">
        <v>85</v>
      </c>
      <c r="C956" s="54">
        <v>14.5</v>
      </c>
      <c r="D956" s="54">
        <v>7.5</v>
      </c>
      <c r="E956" s="54">
        <v>7</v>
      </c>
    </row>
    <row r="957" spans="2:5" x14ac:dyDescent="0.2">
      <c r="B957" s="14" t="s">
        <v>97</v>
      </c>
      <c r="C957" s="54">
        <v>10</v>
      </c>
      <c r="D957" s="54">
        <v>2.6</v>
      </c>
      <c r="E957" s="54">
        <v>12.47</v>
      </c>
    </row>
    <row r="958" spans="2:5" x14ac:dyDescent="0.2">
      <c r="B958" s="25" t="s">
        <v>142</v>
      </c>
      <c r="C958" s="55">
        <v>14.7</v>
      </c>
      <c r="D958" s="55">
        <v>15.4</v>
      </c>
      <c r="E958" s="55">
        <v>28.77</v>
      </c>
    </row>
    <row r="959" spans="2:5" x14ac:dyDescent="0.2">
      <c r="B959" s="26" t="s">
        <v>143</v>
      </c>
      <c r="C959" s="56">
        <v>14.5</v>
      </c>
      <c r="D959" s="56">
        <v>12.7</v>
      </c>
      <c r="E959" s="56">
        <v>24.18</v>
      </c>
    </row>
    <row r="962" spans="2:5" x14ac:dyDescent="0.2">
      <c r="B962" s="11"/>
      <c r="C962" s="11">
        <v>2022</v>
      </c>
      <c r="D962" s="11">
        <v>2023</v>
      </c>
      <c r="E962" s="11">
        <v>2024</v>
      </c>
    </row>
    <row r="963" spans="2:5" x14ac:dyDescent="0.2">
      <c r="B963" s="11"/>
      <c r="C963" s="11" t="s">
        <v>66</v>
      </c>
      <c r="D963" s="11" t="s">
        <v>66</v>
      </c>
      <c r="E963" s="11" t="s">
        <v>66</v>
      </c>
    </row>
    <row r="964" spans="2:5" x14ac:dyDescent="0.2">
      <c r="B964" s="92" t="s">
        <v>559</v>
      </c>
      <c r="C964" s="92"/>
      <c r="D964" s="92"/>
      <c r="E964" s="92"/>
    </row>
    <row r="965" spans="2:5" x14ac:dyDescent="0.2">
      <c r="B965" s="14" t="s">
        <v>406</v>
      </c>
      <c r="C965" s="53">
        <v>37.799999999999997</v>
      </c>
      <c r="D965" s="53">
        <v>0.6</v>
      </c>
      <c r="E965" s="53">
        <v>10.5</v>
      </c>
    </row>
    <row r="966" spans="2:5" x14ac:dyDescent="0.2">
      <c r="B966" s="14" t="s">
        <v>407</v>
      </c>
      <c r="C966" s="53">
        <v>5.3</v>
      </c>
      <c r="D966" s="53">
        <v>8.6999999999999993</v>
      </c>
      <c r="E966" s="53">
        <v>17.5</v>
      </c>
    </row>
    <row r="967" spans="2:5" x14ac:dyDescent="0.2">
      <c r="B967" s="14" t="s">
        <v>389</v>
      </c>
      <c r="C967" s="53">
        <v>5.2</v>
      </c>
      <c r="D967" s="53">
        <v>6.5</v>
      </c>
      <c r="E967" s="53">
        <v>16.7</v>
      </c>
    </row>
    <row r="968" spans="2:5" x14ac:dyDescent="0.2">
      <c r="B968" s="14" t="s">
        <v>390</v>
      </c>
      <c r="C968" s="53">
        <v>0</v>
      </c>
      <c r="D968" s="53">
        <v>0</v>
      </c>
      <c r="E968" s="53">
        <v>0.3</v>
      </c>
    </row>
    <row r="969" spans="2:5" x14ac:dyDescent="0.2">
      <c r="B969" s="14" t="s">
        <v>408</v>
      </c>
      <c r="C969" s="54">
        <v>45.3</v>
      </c>
      <c r="D969" s="54">
        <v>10.6</v>
      </c>
      <c r="E969" s="54">
        <v>28.4</v>
      </c>
    </row>
    <row r="970" spans="2:5" x14ac:dyDescent="0.2">
      <c r="B970" s="14" t="s">
        <v>409</v>
      </c>
      <c r="C970" s="54">
        <v>22.9</v>
      </c>
      <c r="D970" s="54">
        <v>21.4</v>
      </c>
      <c r="E970" s="54">
        <v>39</v>
      </c>
    </row>
    <row r="971" spans="2:5" x14ac:dyDescent="0.2">
      <c r="B971" s="14" t="s">
        <v>391</v>
      </c>
      <c r="C971" s="54">
        <v>22.3</v>
      </c>
      <c r="D971" s="54">
        <v>18.8</v>
      </c>
      <c r="E971" s="54">
        <v>33.9</v>
      </c>
    </row>
    <row r="972" spans="2:5" x14ac:dyDescent="0.2">
      <c r="B972" s="14" t="s">
        <v>392</v>
      </c>
      <c r="C972" s="54">
        <v>1.3</v>
      </c>
      <c r="D972" s="54">
        <v>0</v>
      </c>
      <c r="E972" s="54">
        <v>0</v>
      </c>
    </row>
    <row r="973" spans="2:5" x14ac:dyDescent="0.2">
      <c r="B973" s="14" t="s">
        <v>410</v>
      </c>
      <c r="C973" s="53"/>
      <c r="D973" s="53"/>
      <c r="E973" s="53" t="s">
        <v>349</v>
      </c>
    </row>
    <row r="974" spans="2:5" x14ac:dyDescent="0.2">
      <c r="B974" s="14" t="s">
        <v>388</v>
      </c>
      <c r="C974" s="53"/>
      <c r="D974" s="53"/>
      <c r="E974" s="53" t="s">
        <v>349</v>
      </c>
    </row>
    <row r="975" spans="2:5" x14ac:dyDescent="0.2">
      <c r="B975" s="14" t="s">
        <v>393</v>
      </c>
      <c r="C975" s="53"/>
      <c r="D975" s="53"/>
      <c r="E975" s="53" t="s">
        <v>349</v>
      </c>
    </row>
    <row r="976" spans="2:5" x14ac:dyDescent="0.2">
      <c r="B976" s="14" t="s">
        <v>394</v>
      </c>
      <c r="C976" s="53"/>
      <c r="D976" s="53"/>
      <c r="E976" s="53" t="s">
        <v>349</v>
      </c>
    </row>
    <row r="977" spans="2:5" x14ac:dyDescent="0.2">
      <c r="B977" s="14" t="s">
        <v>411</v>
      </c>
      <c r="C977" s="54">
        <v>47.18</v>
      </c>
      <c r="D977" s="54">
        <v>15.85</v>
      </c>
      <c r="E977" s="54">
        <v>20</v>
      </c>
    </row>
    <row r="978" spans="2:5" x14ac:dyDescent="0.2">
      <c r="B978" s="14" t="s">
        <v>412</v>
      </c>
      <c r="C978" s="54">
        <v>31.21</v>
      </c>
      <c r="D978" s="54">
        <v>18.57</v>
      </c>
      <c r="E978" s="54">
        <v>46.2</v>
      </c>
    </row>
    <row r="979" spans="2:5" x14ac:dyDescent="0.2">
      <c r="B979" s="14" t="s">
        <v>395</v>
      </c>
      <c r="C979" s="54">
        <v>24.62</v>
      </c>
      <c r="D979" s="54">
        <v>28.8</v>
      </c>
      <c r="E979" s="54">
        <v>56</v>
      </c>
    </row>
    <row r="980" spans="2:5" x14ac:dyDescent="0.2">
      <c r="B980" s="14" t="s">
        <v>396</v>
      </c>
      <c r="C980" s="54">
        <v>9.82</v>
      </c>
      <c r="D980" s="54">
        <v>4.83</v>
      </c>
      <c r="E980" s="54">
        <v>1.1000000000000001</v>
      </c>
    </row>
    <row r="981" spans="2:5" x14ac:dyDescent="0.2">
      <c r="B981" s="14" t="s">
        <v>413</v>
      </c>
      <c r="C981" s="53">
        <v>44.8</v>
      </c>
      <c r="D981" s="53">
        <v>1.8</v>
      </c>
      <c r="E981" s="53">
        <v>19.600000000000001</v>
      </c>
    </row>
    <row r="982" spans="2:5" x14ac:dyDescent="0.2">
      <c r="B982" s="14" t="s">
        <v>414</v>
      </c>
      <c r="C982" s="53">
        <v>8.6</v>
      </c>
      <c r="D982" s="53">
        <v>11.1</v>
      </c>
      <c r="E982" s="53">
        <v>24.6</v>
      </c>
    </row>
    <row r="983" spans="2:5" x14ac:dyDescent="0.2">
      <c r="B983" s="14" t="s">
        <v>397</v>
      </c>
      <c r="C983" s="53">
        <v>12.3</v>
      </c>
      <c r="D983" s="53">
        <v>16.399999999999999</v>
      </c>
      <c r="E983" s="53">
        <v>28.8</v>
      </c>
    </row>
    <row r="984" spans="2:5" x14ac:dyDescent="0.2">
      <c r="B984" s="14" t="s">
        <v>398</v>
      </c>
      <c r="C984" s="53">
        <v>2.5</v>
      </c>
      <c r="D984" s="53">
        <v>0.1</v>
      </c>
      <c r="E984" s="53">
        <v>0.5</v>
      </c>
    </row>
    <row r="985" spans="2:5" x14ac:dyDescent="0.2">
      <c r="B985" s="14" t="s">
        <v>415</v>
      </c>
      <c r="C985" s="54">
        <v>31.1</v>
      </c>
      <c r="D985" s="54">
        <v>9.1</v>
      </c>
      <c r="E985" s="54">
        <v>14.4</v>
      </c>
    </row>
    <row r="986" spans="2:5" x14ac:dyDescent="0.2">
      <c r="B986" s="14" t="s">
        <v>416</v>
      </c>
      <c r="C986" s="54">
        <v>3.1</v>
      </c>
      <c r="D986" s="54">
        <v>4.5</v>
      </c>
      <c r="E986" s="54">
        <v>9.3000000000000007</v>
      </c>
    </row>
    <row r="987" spans="2:5" x14ac:dyDescent="0.2">
      <c r="B987" s="14" t="s">
        <v>399</v>
      </c>
      <c r="C987" s="54">
        <v>2.2000000000000002</v>
      </c>
      <c r="D987" s="54">
        <v>2</v>
      </c>
      <c r="E987" s="54">
        <v>8</v>
      </c>
    </row>
    <row r="988" spans="2:5" x14ac:dyDescent="0.2">
      <c r="B988" s="14" t="s">
        <v>400</v>
      </c>
      <c r="C988" s="54">
        <v>0</v>
      </c>
      <c r="D988" s="54">
        <v>0</v>
      </c>
      <c r="E988" s="54">
        <v>0</v>
      </c>
    </row>
    <row r="989" spans="2:5" x14ac:dyDescent="0.2">
      <c r="B989" s="14" t="s">
        <v>417</v>
      </c>
      <c r="C989" s="53">
        <v>36</v>
      </c>
      <c r="D989" s="53">
        <v>1.1000000000000001</v>
      </c>
      <c r="E989" s="53">
        <v>15.3</v>
      </c>
    </row>
    <row r="990" spans="2:5" x14ac:dyDescent="0.2">
      <c r="B990" s="14" t="s">
        <v>418</v>
      </c>
      <c r="C990" s="53">
        <v>1.4</v>
      </c>
      <c r="D990" s="53">
        <v>0.4</v>
      </c>
      <c r="E990" s="53">
        <v>12.4</v>
      </c>
    </row>
    <row r="991" spans="2:5" x14ac:dyDescent="0.2">
      <c r="B991" s="14" t="s">
        <v>401</v>
      </c>
      <c r="C991" s="53">
        <v>1.2</v>
      </c>
      <c r="D991" s="53">
        <v>2.9</v>
      </c>
      <c r="E991" s="53">
        <v>8.8000000000000007</v>
      </c>
    </row>
    <row r="992" spans="2:5" x14ac:dyDescent="0.2">
      <c r="B992" s="14" t="s">
        <v>402</v>
      </c>
      <c r="C992" s="53">
        <v>0</v>
      </c>
      <c r="D992" s="53">
        <v>0</v>
      </c>
      <c r="E992" s="53">
        <v>1.8</v>
      </c>
    </row>
    <row r="993" spans="2:5" x14ac:dyDescent="0.2">
      <c r="B993" s="14" t="s">
        <v>419</v>
      </c>
      <c r="C993" s="54">
        <v>37.130000000000003</v>
      </c>
      <c r="D993" s="54">
        <v>0.9</v>
      </c>
      <c r="E993" s="54">
        <v>10.199999999999999</v>
      </c>
    </row>
    <row r="994" spans="2:5" x14ac:dyDescent="0.2">
      <c r="B994" s="14" t="s">
        <v>420</v>
      </c>
      <c r="C994" s="54">
        <v>12.16</v>
      </c>
      <c r="D994" s="54">
        <v>8.07</v>
      </c>
      <c r="E994" s="54">
        <v>7.7</v>
      </c>
    </row>
    <row r="995" spans="2:5" x14ac:dyDescent="0.2">
      <c r="B995" s="14" t="s">
        <v>403</v>
      </c>
      <c r="C995" s="54">
        <v>17.63</v>
      </c>
      <c r="D995" s="54">
        <v>11.19</v>
      </c>
      <c r="E995" s="54">
        <v>9.6999999999999993</v>
      </c>
    </row>
    <row r="996" spans="2:5" x14ac:dyDescent="0.2">
      <c r="B996" s="14" t="s">
        <v>404</v>
      </c>
      <c r="C996" s="54">
        <v>0</v>
      </c>
      <c r="D996" s="54">
        <v>0.46</v>
      </c>
      <c r="E996" s="54">
        <v>0</v>
      </c>
    </row>
    <row r="997" spans="2:5" x14ac:dyDescent="0.2">
      <c r="B997" s="14" t="s">
        <v>421</v>
      </c>
      <c r="C997" s="53">
        <v>22.1</v>
      </c>
      <c r="D997" s="53">
        <v>0</v>
      </c>
      <c r="E997" s="53">
        <v>9.4</v>
      </c>
    </row>
    <row r="998" spans="2:5" x14ac:dyDescent="0.2">
      <c r="B998" s="14" t="s">
        <v>422</v>
      </c>
      <c r="C998" s="53">
        <v>3</v>
      </c>
      <c r="D998" s="53">
        <v>0.7</v>
      </c>
      <c r="E998" s="53">
        <v>21.7</v>
      </c>
    </row>
    <row r="999" spans="2:5" x14ac:dyDescent="0.2">
      <c r="B999" s="14" t="s">
        <v>405</v>
      </c>
      <c r="C999" s="53">
        <v>0.3</v>
      </c>
      <c r="D999" s="53">
        <v>1.1000000000000001</v>
      </c>
      <c r="E999" s="53">
        <v>13.4</v>
      </c>
    </row>
    <row r="1000" spans="2:5" x14ac:dyDescent="0.2">
      <c r="B1000" s="14" t="s">
        <v>423</v>
      </c>
      <c r="C1000" s="53">
        <v>0</v>
      </c>
      <c r="D1000" s="53">
        <v>0</v>
      </c>
      <c r="E1000" s="53">
        <v>0</v>
      </c>
    </row>
    <row r="1001" spans="2:5" x14ac:dyDescent="0.2">
      <c r="B1001" s="14" t="s">
        <v>424</v>
      </c>
      <c r="C1001" s="54"/>
      <c r="D1001" s="54"/>
      <c r="E1001" s="54">
        <v>5.8</v>
      </c>
    </row>
    <row r="1002" spans="2:5" x14ac:dyDescent="0.2">
      <c r="B1002" s="14" t="s">
        <v>425</v>
      </c>
      <c r="C1002" s="54"/>
      <c r="D1002" s="54"/>
      <c r="E1002" s="54">
        <v>9.4</v>
      </c>
    </row>
    <row r="1003" spans="2:5" x14ac:dyDescent="0.2">
      <c r="B1003" s="14" t="s">
        <v>426</v>
      </c>
      <c r="C1003" s="54"/>
      <c r="D1003" s="54"/>
      <c r="E1003" s="54">
        <v>7.7</v>
      </c>
    </row>
    <row r="1004" spans="2:5" x14ac:dyDescent="0.2">
      <c r="B1004" s="14" t="s">
        <v>427</v>
      </c>
      <c r="C1004" s="54"/>
      <c r="D1004" s="54"/>
      <c r="E1004" s="54">
        <v>0</v>
      </c>
    </row>
    <row r="1005" spans="2:5" x14ac:dyDescent="0.2">
      <c r="B1005" s="14" t="s">
        <v>428</v>
      </c>
      <c r="C1005" s="53">
        <v>46.9</v>
      </c>
      <c r="D1005" s="53">
        <v>4</v>
      </c>
      <c r="E1005" s="53">
        <v>9</v>
      </c>
    </row>
    <row r="1006" spans="2:5" x14ac:dyDescent="0.2">
      <c r="B1006" s="14" t="s">
        <v>429</v>
      </c>
      <c r="C1006" s="53">
        <v>20.100000000000001</v>
      </c>
      <c r="D1006" s="53">
        <v>15.6</v>
      </c>
      <c r="E1006" s="53">
        <v>16.5</v>
      </c>
    </row>
    <row r="1007" spans="2:5" x14ac:dyDescent="0.2">
      <c r="B1007" s="14" t="s">
        <v>430</v>
      </c>
      <c r="C1007" s="53">
        <v>16.899999999999999</v>
      </c>
      <c r="D1007" s="53">
        <v>12.9</v>
      </c>
      <c r="E1007" s="53">
        <v>13.4</v>
      </c>
    </row>
    <row r="1008" spans="2:5" x14ac:dyDescent="0.2">
      <c r="B1008" s="14" t="s">
        <v>431</v>
      </c>
      <c r="C1008" s="53">
        <v>0</v>
      </c>
      <c r="D1008" s="53">
        <v>0</v>
      </c>
      <c r="E1008" s="53">
        <v>0.7</v>
      </c>
    </row>
    <row r="1009" spans="2:5" x14ac:dyDescent="0.2">
      <c r="B1009" s="14" t="s">
        <v>432</v>
      </c>
      <c r="C1009" s="54">
        <v>18</v>
      </c>
      <c r="D1009" s="54">
        <v>0</v>
      </c>
      <c r="E1009" s="54">
        <v>6.5</v>
      </c>
    </row>
    <row r="1010" spans="2:5" x14ac:dyDescent="0.2">
      <c r="B1010" s="14" t="s">
        <v>433</v>
      </c>
      <c r="C1010" s="54">
        <v>10.6</v>
      </c>
      <c r="D1010" s="54">
        <v>12.1</v>
      </c>
      <c r="E1010" s="54">
        <v>12.7</v>
      </c>
    </row>
    <row r="1011" spans="2:5" x14ac:dyDescent="0.2">
      <c r="B1011" s="14" t="s">
        <v>434</v>
      </c>
      <c r="C1011" s="54">
        <v>15.3</v>
      </c>
      <c r="D1011" s="54">
        <v>2.6</v>
      </c>
      <c r="E1011" s="54">
        <v>11.8</v>
      </c>
    </row>
    <row r="1012" spans="2:5" x14ac:dyDescent="0.2">
      <c r="B1012" s="44" t="s">
        <v>435</v>
      </c>
      <c r="C1012" s="68">
        <v>0</v>
      </c>
      <c r="D1012" s="68">
        <v>0</v>
      </c>
      <c r="E1012" s="68">
        <v>0</v>
      </c>
    </row>
    <row r="1013" spans="2:5" x14ac:dyDescent="0.2">
      <c r="B1013" s="25" t="s">
        <v>560</v>
      </c>
      <c r="C1013" s="77">
        <v>41.1</v>
      </c>
      <c r="D1013" s="77">
        <v>3.8</v>
      </c>
      <c r="E1013" s="77">
        <v>17.489999999999998</v>
      </c>
    </row>
    <row r="1014" spans="2:5" x14ac:dyDescent="0.2">
      <c r="B1014" s="36" t="s">
        <v>561</v>
      </c>
      <c r="C1014" s="78">
        <v>13.6</v>
      </c>
      <c r="D1014" s="78">
        <v>11.8</v>
      </c>
      <c r="E1014" s="78">
        <v>25.28</v>
      </c>
    </row>
    <row r="1015" spans="2:5" x14ac:dyDescent="0.2">
      <c r="B1015" s="36" t="s">
        <v>562</v>
      </c>
      <c r="C1015" s="78">
        <v>14.9</v>
      </c>
      <c r="D1015" s="78">
        <v>16.600000000000001</v>
      </c>
      <c r="E1015" s="78">
        <v>29.39</v>
      </c>
    </row>
    <row r="1016" spans="2:5" x14ac:dyDescent="0.2">
      <c r="B1016" s="26" t="s">
        <v>563</v>
      </c>
      <c r="C1016" s="79">
        <v>2.8</v>
      </c>
      <c r="D1016" s="79">
        <v>1</v>
      </c>
      <c r="E1016" s="79">
        <v>0.55000000000000004</v>
      </c>
    </row>
    <row r="1019" spans="2:5" x14ac:dyDescent="0.2">
      <c r="B1019" s="11"/>
      <c r="C1019" s="11">
        <v>2022</v>
      </c>
      <c r="D1019" s="11">
        <v>2023</v>
      </c>
      <c r="E1019" s="11">
        <v>2024</v>
      </c>
    </row>
    <row r="1020" spans="2:5" x14ac:dyDescent="0.2">
      <c r="B1020" s="11"/>
      <c r="C1020" s="11" t="s">
        <v>70</v>
      </c>
      <c r="D1020" s="11" t="s">
        <v>70</v>
      </c>
      <c r="E1020" s="11" t="s">
        <v>70</v>
      </c>
    </row>
    <row r="1021" spans="2:5" x14ac:dyDescent="0.2">
      <c r="B1021" s="12" t="s">
        <v>564</v>
      </c>
      <c r="C1021" s="38"/>
      <c r="D1021" s="38"/>
      <c r="E1021" s="38"/>
    </row>
    <row r="1022" spans="2:5" x14ac:dyDescent="0.2">
      <c r="B1022" s="14" t="s">
        <v>17</v>
      </c>
      <c r="C1022" s="39">
        <v>1588.75</v>
      </c>
      <c r="D1022" s="39">
        <v>1570</v>
      </c>
      <c r="E1022" s="39">
        <v>3956</v>
      </c>
    </row>
    <row r="1023" spans="2:5" x14ac:dyDescent="0.2">
      <c r="B1023" s="14" t="s">
        <v>18</v>
      </c>
      <c r="C1023" s="39">
        <v>4205</v>
      </c>
      <c r="D1023" s="39">
        <v>3351.75</v>
      </c>
      <c r="E1023" s="39">
        <v>5905</v>
      </c>
    </row>
    <row r="1024" spans="2:5" x14ac:dyDescent="0.2">
      <c r="B1024" s="14" t="s">
        <v>19</v>
      </c>
      <c r="C1024" s="39"/>
      <c r="D1024" s="39"/>
      <c r="E1024" s="39" t="s">
        <v>349</v>
      </c>
    </row>
    <row r="1025" spans="2:5" x14ac:dyDescent="0.2">
      <c r="B1025" s="14" t="s">
        <v>20</v>
      </c>
      <c r="C1025" s="39">
        <v>36415</v>
      </c>
      <c r="D1025" s="39">
        <v>34548</v>
      </c>
      <c r="E1025" s="39">
        <v>66208</v>
      </c>
    </row>
    <row r="1026" spans="2:5" x14ac:dyDescent="0.2">
      <c r="B1026" s="14" t="s">
        <v>21</v>
      </c>
      <c r="C1026" s="39">
        <v>41477</v>
      </c>
      <c r="D1026" s="39">
        <v>47880</v>
      </c>
      <c r="E1026" s="39">
        <v>91110</v>
      </c>
    </row>
    <row r="1027" spans="2:5" x14ac:dyDescent="0.2">
      <c r="B1027" s="14" t="s">
        <v>22</v>
      </c>
      <c r="C1027" s="39">
        <v>934.5</v>
      </c>
      <c r="D1027" s="39">
        <v>723.25</v>
      </c>
      <c r="E1027" s="39">
        <v>1319</v>
      </c>
    </row>
    <row r="1028" spans="2:5" x14ac:dyDescent="0.2">
      <c r="B1028" s="14" t="s">
        <v>23</v>
      </c>
      <c r="C1028" s="39">
        <v>340</v>
      </c>
      <c r="D1028" s="39">
        <v>238.5</v>
      </c>
      <c r="E1028" s="39">
        <v>1073</v>
      </c>
    </row>
    <row r="1029" spans="2:5" x14ac:dyDescent="0.2">
      <c r="B1029" s="14" t="s">
        <v>24</v>
      </c>
      <c r="C1029" s="39">
        <v>13546</v>
      </c>
      <c r="D1029" s="39">
        <v>8525</v>
      </c>
      <c r="E1029" s="39">
        <v>7654</v>
      </c>
    </row>
    <row r="1030" spans="2:5" x14ac:dyDescent="0.2">
      <c r="B1030" s="14" t="s">
        <v>25</v>
      </c>
      <c r="C1030" s="39">
        <v>361</v>
      </c>
      <c r="D1030" s="39">
        <v>103.75</v>
      </c>
      <c r="E1030" s="39">
        <v>1896.5</v>
      </c>
    </row>
    <row r="1031" spans="2:5" x14ac:dyDescent="0.2">
      <c r="B1031" s="14" t="s">
        <v>26</v>
      </c>
      <c r="C1031" s="39"/>
      <c r="D1031" s="39"/>
      <c r="E1031" s="39">
        <v>418</v>
      </c>
    </row>
    <row r="1032" spans="2:5" x14ac:dyDescent="0.2">
      <c r="B1032" s="14" t="s">
        <v>27</v>
      </c>
      <c r="C1032" s="39">
        <v>5579</v>
      </c>
      <c r="D1032" s="39">
        <v>4081.5</v>
      </c>
      <c r="E1032" s="39">
        <v>4704.5</v>
      </c>
    </row>
    <row r="1033" spans="2:5" x14ac:dyDescent="0.2">
      <c r="B1033" s="44" t="s">
        <v>28</v>
      </c>
      <c r="C1033" s="72">
        <v>2065</v>
      </c>
      <c r="D1033" s="72">
        <v>537</v>
      </c>
      <c r="E1033" s="72">
        <v>1031.5</v>
      </c>
    </row>
    <row r="1034" spans="2:5" x14ac:dyDescent="0.2">
      <c r="B1034" s="27" t="s">
        <v>0</v>
      </c>
      <c r="C1034" s="40">
        <v>106511.25</v>
      </c>
      <c r="D1034" s="40">
        <v>101558.75</v>
      </c>
      <c r="E1034" s="40">
        <v>185275.5</v>
      </c>
    </row>
    <row r="1037" spans="2:5" x14ac:dyDescent="0.2">
      <c r="B1037" s="11"/>
      <c r="C1037" s="11">
        <v>2022</v>
      </c>
      <c r="D1037" s="11">
        <v>2023</v>
      </c>
      <c r="E1037" s="11">
        <v>2024</v>
      </c>
    </row>
    <row r="1038" spans="2:5" x14ac:dyDescent="0.2">
      <c r="B1038" s="11"/>
      <c r="C1038" s="11" t="s">
        <v>290</v>
      </c>
      <c r="D1038" s="11" t="s">
        <v>290</v>
      </c>
      <c r="E1038" s="11" t="s">
        <v>290</v>
      </c>
    </row>
    <row r="1039" spans="2:5" x14ac:dyDescent="0.2">
      <c r="B1039" s="12" t="s">
        <v>565</v>
      </c>
      <c r="C1039" s="38"/>
      <c r="D1039" s="38"/>
      <c r="E1039" s="38"/>
    </row>
    <row r="1040" spans="2:5" x14ac:dyDescent="0.2">
      <c r="B1040" s="14" t="s">
        <v>17</v>
      </c>
      <c r="C1040" s="39">
        <v>27000</v>
      </c>
      <c r="D1040" s="39">
        <v>32000</v>
      </c>
      <c r="E1040" s="39">
        <v>34000</v>
      </c>
    </row>
    <row r="1041" spans="2:5" x14ac:dyDescent="0.2">
      <c r="B1041" s="14" t="s">
        <v>18</v>
      </c>
      <c r="C1041" s="39">
        <v>22000</v>
      </c>
      <c r="D1041" s="39">
        <v>42000</v>
      </c>
      <c r="E1041" s="39">
        <v>73000</v>
      </c>
    </row>
    <row r="1042" spans="2:5" x14ac:dyDescent="0.2">
      <c r="B1042" s="14" t="s">
        <v>19</v>
      </c>
      <c r="C1042" s="39"/>
      <c r="D1042" s="39"/>
      <c r="E1042" s="39" t="s">
        <v>349</v>
      </c>
    </row>
    <row r="1043" spans="2:5" x14ac:dyDescent="0.2">
      <c r="B1043" s="14" t="s">
        <v>20</v>
      </c>
      <c r="C1043" s="39">
        <v>400325</v>
      </c>
      <c r="D1043" s="39">
        <v>305000</v>
      </c>
      <c r="E1043" s="39">
        <v>279000</v>
      </c>
    </row>
    <row r="1044" spans="2:5" x14ac:dyDescent="0.2">
      <c r="B1044" s="14" t="s">
        <v>21</v>
      </c>
      <c r="C1044" s="39">
        <v>2748942.1720733428</v>
      </c>
      <c r="D1044" s="39">
        <v>1453946.4033850494</v>
      </c>
      <c r="E1044" s="39">
        <v>1356000</v>
      </c>
    </row>
    <row r="1045" spans="2:5" x14ac:dyDescent="0.2">
      <c r="B1045" s="14" t="s">
        <v>22</v>
      </c>
      <c r="C1045" s="39">
        <v>49000</v>
      </c>
      <c r="D1045" s="39">
        <v>8000</v>
      </c>
      <c r="E1045" s="39">
        <v>2000</v>
      </c>
    </row>
    <row r="1046" spans="2:5" x14ac:dyDescent="0.2">
      <c r="B1046" s="14" t="s">
        <v>23</v>
      </c>
      <c r="C1046" s="39">
        <v>98000</v>
      </c>
      <c r="D1046" s="39">
        <v>80000</v>
      </c>
      <c r="E1046" s="39">
        <v>86000</v>
      </c>
    </row>
    <row r="1047" spans="2:5" x14ac:dyDescent="0.2">
      <c r="B1047" s="14" t="s">
        <v>24</v>
      </c>
      <c r="C1047" s="39">
        <v>245839.1</v>
      </c>
      <c r="D1047" s="39">
        <v>233709.4</v>
      </c>
      <c r="E1047" s="39">
        <v>219000</v>
      </c>
    </row>
    <row r="1048" spans="2:5" x14ac:dyDescent="0.2">
      <c r="B1048" s="14" t="s">
        <v>25</v>
      </c>
      <c r="C1048" s="39">
        <v>58000</v>
      </c>
      <c r="D1048" s="39">
        <v>4000</v>
      </c>
      <c r="E1048" s="39">
        <v>14000</v>
      </c>
    </row>
    <row r="1049" spans="2:5" x14ac:dyDescent="0.2">
      <c r="B1049" s="14" t="s">
        <v>26</v>
      </c>
      <c r="C1049" s="39">
        <v>15000</v>
      </c>
      <c r="D1049" s="39">
        <v>2000</v>
      </c>
      <c r="E1049" s="39">
        <v>8000</v>
      </c>
    </row>
    <row r="1050" spans="2:5" x14ac:dyDescent="0.2">
      <c r="B1050" s="14" t="s">
        <v>27</v>
      </c>
      <c r="C1050" s="39">
        <v>259000</v>
      </c>
      <c r="D1050" s="39">
        <v>164000</v>
      </c>
      <c r="E1050" s="39">
        <v>455000</v>
      </c>
    </row>
    <row r="1051" spans="2:5" x14ac:dyDescent="0.2">
      <c r="B1051" s="44" t="s">
        <v>28</v>
      </c>
      <c r="C1051" s="72">
        <v>2000</v>
      </c>
      <c r="D1051" s="72">
        <v>942</v>
      </c>
      <c r="E1051" s="72">
        <v>330</v>
      </c>
    </row>
    <row r="1052" spans="2:5" x14ac:dyDescent="0.2">
      <c r="B1052" s="27" t="s">
        <v>0</v>
      </c>
      <c r="C1052" s="40">
        <v>3925106.2720733429</v>
      </c>
      <c r="D1052" s="40">
        <v>2325597.8033850491</v>
      </c>
      <c r="E1052" s="40">
        <v>2526330</v>
      </c>
    </row>
  </sheetData>
  <sheetProtection algorithmName="SHA-512" hashValue="IaKazy+kHaG1CmPVTsdQ2a7vHNj8ebDQLDgxtjU2QXBGtcFNdq/Z/f2sdtts1QZ3PaTgcbLffLx43wab+eOWgQ==" saltValue="7g8HM39+skF1qPzJ+HwOeQ==" spinCount="100000" sheet="1" objects="1" scenarios="1"/>
  <mergeCells count="7">
    <mergeCell ref="B964:E964"/>
    <mergeCell ref="B374:E374"/>
    <mergeCell ref="B405:E405"/>
    <mergeCell ref="B434:E434"/>
    <mergeCell ref="B715:E715"/>
    <mergeCell ref="B837:E837"/>
    <mergeCell ref="B933:E933"/>
  </mergeCells>
  <phoneticPr fontId="13"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51222-B582-4877-BF0A-63E196DF9BB6}">
  <sheetPr>
    <tabColor theme="5" tint="0.79998168889431442"/>
  </sheetPr>
  <dimension ref="B2:E265"/>
  <sheetViews>
    <sheetView workbookViewId="0"/>
  </sheetViews>
  <sheetFormatPr defaultColWidth="8.7109375" defaultRowHeight="12.75" x14ac:dyDescent="0.2"/>
  <cols>
    <col min="1" max="1" width="6.42578125" style="6" customWidth="1"/>
    <col min="2" max="2" width="57" style="6" customWidth="1"/>
    <col min="3" max="5" width="10.42578125" style="6" customWidth="1"/>
    <col min="6" max="16384" width="8.7109375" style="6"/>
  </cols>
  <sheetData>
    <row r="2" spans="2:5" x14ac:dyDescent="0.2">
      <c r="B2" s="10" t="s">
        <v>289</v>
      </c>
    </row>
    <row r="4" spans="2:5" s="11" customFormat="1" ht="24.6" customHeight="1" x14ac:dyDescent="0.2">
      <c r="C4" s="11">
        <v>2022</v>
      </c>
      <c r="D4" s="11">
        <v>2023</v>
      </c>
      <c r="E4" s="11">
        <v>2024</v>
      </c>
    </row>
    <row r="5" spans="2:5" s="11" customFormat="1" ht="11.1" customHeight="1" x14ac:dyDescent="0.2">
      <c r="C5" s="11" t="s">
        <v>290</v>
      </c>
      <c r="D5" s="11" t="s">
        <v>290</v>
      </c>
      <c r="E5" s="11" t="s">
        <v>290</v>
      </c>
    </row>
    <row r="6" spans="2:5" x14ac:dyDescent="0.2">
      <c r="B6" s="12" t="s">
        <v>292</v>
      </c>
      <c r="C6" s="13"/>
      <c r="D6" s="13"/>
      <c r="E6" s="13"/>
    </row>
    <row r="7" spans="2:5" x14ac:dyDescent="0.2">
      <c r="B7" s="14" t="s">
        <v>17</v>
      </c>
      <c r="C7" s="16"/>
      <c r="D7" s="16"/>
      <c r="E7" s="16">
        <v>0</v>
      </c>
    </row>
    <row r="8" spans="2:5" x14ac:dyDescent="0.2">
      <c r="B8" s="14" t="s">
        <v>18</v>
      </c>
      <c r="C8" s="16"/>
      <c r="D8" s="16"/>
      <c r="E8" s="16">
        <v>0</v>
      </c>
    </row>
    <row r="9" spans="2:5" x14ac:dyDescent="0.2">
      <c r="B9" s="14" t="s">
        <v>19</v>
      </c>
      <c r="C9" s="16"/>
      <c r="D9" s="16"/>
      <c r="E9" s="16">
        <v>0</v>
      </c>
    </row>
    <row r="10" spans="2:5" x14ac:dyDescent="0.2">
      <c r="B10" s="14" t="s">
        <v>20</v>
      </c>
      <c r="C10" s="16"/>
      <c r="D10" s="16">
        <f>562501.200549578/1000</f>
        <v>562.5012005495779</v>
      </c>
      <c r="E10" s="16">
        <f>1614277.8561354/1000</f>
        <v>1614.2778561354</v>
      </c>
    </row>
    <row r="11" spans="2:5" x14ac:dyDescent="0.2">
      <c r="B11" s="14" t="s">
        <v>21</v>
      </c>
      <c r="C11" s="16">
        <f>20785818.2834979/1000</f>
        <v>20785.818283497902</v>
      </c>
      <c r="D11" s="16">
        <f>23982927.0987306/1000</f>
        <v>23982.927098730601</v>
      </c>
      <c r="E11" s="16">
        <f>23165987.3060649/1000</f>
        <v>23165.987306064901</v>
      </c>
    </row>
    <row r="12" spans="2:5" x14ac:dyDescent="0.2">
      <c r="B12" s="14" t="s">
        <v>22</v>
      </c>
      <c r="C12" s="16"/>
      <c r="D12" s="16"/>
      <c r="E12" s="16">
        <f>24246.82651622/1000</f>
        <v>24.246826516220001</v>
      </c>
    </row>
    <row r="13" spans="2:5" x14ac:dyDescent="0.2">
      <c r="B13" s="14" t="s">
        <v>23</v>
      </c>
      <c r="C13" s="16"/>
      <c r="D13" s="16"/>
      <c r="E13" s="16">
        <f>67346.9675599436/1000</f>
        <v>67.346967559943607</v>
      </c>
    </row>
    <row r="14" spans="2:5" x14ac:dyDescent="0.2">
      <c r="B14" s="14" t="s">
        <v>24</v>
      </c>
      <c r="C14" s="16"/>
      <c r="D14" s="16">
        <f>671291.6/1000</f>
        <v>671.29160000000002</v>
      </c>
      <c r="E14" s="16">
        <f>1061741.8899859/1000</f>
        <v>1061.7418899858999</v>
      </c>
    </row>
    <row r="15" spans="2:5" x14ac:dyDescent="0.2">
      <c r="B15" s="14" t="s">
        <v>25</v>
      </c>
      <c r="C15" s="16"/>
      <c r="D15" s="16"/>
      <c r="E15" s="16">
        <v>0</v>
      </c>
    </row>
    <row r="16" spans="2:5" x14ac:dyDescent="0.2">
      <c r="B16" s="14" t="s">
        <v>26</v>
      </c>
      <c r="C16" s="16"/>
      <c r="D16" s="16"/>
      <c r="E16" s="16">
        <v>0</v>
      </c>
    </row>
    <row r="17" spans="2:5" x14ac:dyDescent="0.2">
      <c r="B17" s="14" t="s">
        <v>27</v>
      </c>
      <c r="C17" s="16"/>
      <c r="D17" s="16"/>
      <c r="E17" s="16">
        <f>20430.1833568406/1000</f>
        <v>20.430183356840601</v>
      </c>
    </row>
    <row r="18" spans="2:5" x14ac:dyDescent="0.2">
      <c r="B18" s="14" t="s">
        <v>28</v>
      </c>
      <c r="C18" s="16"/>
      <c r="D18" s="16"/>
      <c r="E18" s="16">
        <v>0</v>
      </c>
    </row>
    <row r="19" spans="2:5" x14ac:dyDescent="0.2">
      <c r="B19" s="27" t="s">
        <v>0</v>
      </c>
      <c r="C19" s="17">
        <v>20786</v>
      </c>
      <c r="D19" s="17">
        <v>25217</v>
      </c>
      <c r="E19" s="17">
        <v>25954</v>
      </c>
    </row>
    <row r="20" spans="2:5" ht="21" customHeight="1" x14ac:dyDescent="0.2"/>
    <row r="22" spans="2:5" x14ac:dyDescent="0.2">
      <c r="B22" s="11"/>
      <c r="C22" s="11">
        <v>2022</v>
      </c>
      <c r="D22" s="11">
        <v>2023</v>
      </c>
      <c r="E22" s="11">
        <v>2024</v>
      </c>
    </row>
    <row r="23" spans="2:5" x14ac:dyDescent="0.2">
      <c r="B23" s="11"/>
      <c r="C23" s="11" t="s">
        <v>47</v>
      </c>
      <c r="D23" s="11" t="s">
        <v>47</v>
      </c>
      <c r="E23" s="11" t="s">
        <v>47</v>
      </c>
    </row>
    <row r="24" spans="2:5" x14ac:dyDescent="0.2">
      <c r="B24" s="12" t="s">
        <v>293</v>
      </c>
      <c r="C24" s="13"/>
      <c r="D24" s="13"/>
      <c r="E24" s="13"/>
    </row>
    <row r="25" spans="2:5" x14ac:dyDescent="0.2">
      <c r="B25" s="14" t="s">
        <v>17</v>
      </c>
      <c r="C25" s="28"/>
      <c r="D25" s="28"/>
      <c r="E25" s="28">
        <v>0</v>
      </c>
    </row>
    <row r="26" spans="2:5" x14ac:dyDescent="0.2">
      <c r="B26" s="14" t="s">
        <v>18</v>
      </c>
      <c r="C26" s="28"/>
      <c r="D26" s="28"/>
      <c r="E26" s="28">
        <v>0</v>
      </c>
    </row>
    <row r="27" spans="2:5" x14ac:dyDescent="0.2">
      <c r="B27" s="14" t="s">
        <v>19</v>
      </c>
      <c r="C27" s="28"/>
      <c r="D27" s="28"/>
      <c r="E27" s="28">
        <v>0</v>
      </c>
    </row>
    <row r="28" spans="2:5" x14ac:dyDescent="0.2">
      <c r="B28" s="14" t="s">
        <v>20</v>
      </c>
      <c r="C28" s="28"/>
      <c r="D28" s="28">
        <v>1.0601568473727551E-2</v>
      </c>
      <c r="E28" s="28">
        <v>2.2379692166326553E-2</v>
      </c>
    </row>
    <row r="29" spans="2:5" x14ac:dyDescent="0.2">
      <c r="B29" s="14" t="s">
        <v>21</v>
      </c>
      <c r="C29" s="28">
        <v>7.3820783063653514E-2</v>
      </c>
      <c r="D29" s="28">
        <v>6.6195381878188686E-2</v>
      </c>
      <c r="E29" s="28">
        <v>5.8298836957106276E-2</v>
      </c>
    </row>
    <row r="30" spans="2:5" x14ac:dyDescent="0.2">
      <c r="B30" s="14" t="s">
        <v>22</v>
      </c>
      <c r="C30" s="28"/>
      <c r="D30" s="28"/>
      <c r="E30" s="28">
        <v>0</v>
      </c>
    </row>
    <row r="31" spans="2:5" x14ac:dyDescent="0.2">
      <c r="B31" s="14" t="s">
        <v>23</v>
      </c>
      <c r="C31" s="28"/>
      <c r="D31" s="28"/>
      <c r="E31" s="28">
        <v>5.0299999999999997E-2</v>
      </c>
    </row>
    <row r="32" spans="2:5" x14ac:dyDescent="0.2">
      <c r="B32" s="14" t="s">
        <v>24</v>
      </c>
      <c r="C32" s="28"/>
      <c r="D32" s="28">
        <v>5.3579721725168904E-3</v>
      </c>
      <c r="E32" s="28">
        <v>1.4467298749526609E-2</v>
      </c>
    </row>
    <row r="33" spans="2:5" x14ac:dyDescent="0.2">
      <c r="B33" s="14" t="s">
        <v>25</v>
      </c>
      <c r="C33" s="28"/>
      <c r="D33" s="28"/>
      <c r="E33" s="28">
        <v>0</v>
      </c>
    </row>
    <row r="34" spans="2:5" x14ac:dyDescent="0.2">
      <c r="B34" s="14" t="s">
        <v>26</v>
      </c>
      <c r="C34" s="28"/>
      <c r="D34" s="28"/>
      <c r="E34" s="28">
        <v>0</v>
      </c>
    </row>
    <row r="35" spans="2:5" x14ac:dyDescent="0.2">
      <c r="B35" s="14" t="s">
        <v>27</v>
      </c>
      <c r="C35" s="28"/>
      <c r="D35" s="28"/>
      <c r="E35" s="28">
        <v>0</v>
      </c>
    </row>
    <row r="36" spans="2:5" x14ac:dyDescent="0.2">
      <c r="B36" s="14" t="s">
        <v>28</v>
      </c>
      <c r="C36" s="28"/>
      <c r="D36" s="28"/>
      <c r="E36" s="28">
        <v>0</v>
      </c>
    </row>
    <row r="37" spans="2:5" x14ac:dyDescent="0.2">
      <c r="B37" s="27" t="s">
        <v>0</v>
      </c>
      <c r="C37" s="43">
        <v>3.3000000000000002E-2</v>
      </c>
      <c r="D37" s="43">
        <v>3.3976692755609765E-2</v>
      </c>
      <c r="E37" s="43">
        <v>3.0925047848773937E-2</v>
      </c>
    </row>
    <row r="40" spans="2:5" x14ac:dyDescent="0.2">
      <c r="B40" s="11"/>
      <c r="C40" s="11">
        <v>2022</v>
      </c>
      <c r="D40" s="11">
        <v>2023</v>
      </c>
      <c r="E40" s="11">
        <v>2024</v>
      </c>
    </row>
    <row r="41" spans="2:5" x14ac:dyDescent="0.2">
      <c r="B41" s="11"/>
      <c r="C41" s="11" t="s">
        <v>66</v>
      </c>
      <c r="D41" s="11" t="s">
        <v>66</v>
      </c>
      <c r="E41" s="11" t="s">
        <v>66</v>
      </c>
    </row>
    <row r="42" spans="2:5" x14ac:dyDescent="0.2">
      <c r="B42" s="12" t="s">
        <v>294</v>
      </c>
      <c r="C42" s="13"/>
      <c r="D42" s="13"/>
      <c r="E42" s="13"/>
    </row>
    <row r="43" spans="2:5" x14ac:dyDescent="0.2">
      <c r="B43" s="14" t="s">
        <v>17</v>
      </c>
      <c r="C43" s="16"/>
      <c r="D43" s="16"/>
      <c r="E43" s="16"/>
    </row>
    <row r="44" spans="2:5" x14ac:dyDescent="0.2">
      <c r="B44" s="14" t="s">
        <v>18</v>
      </c>
      <c r="C44" s="16"/>
      <c r="D44" s="16"/>
      <c r="E44" s="16"/>
    </row>
    <row r="45" spans="2:5" x14ac:dyDescent="0.2">
      <c r="B45" s="14" t="s">
        <v>19</v>
      </c>
      <c r="C45" s="16"/>
      <c r="D45" s="16"/>
      <c r="E45" s="16"/>
    </row>
    <row r="46" spans="2:5" x14ac:dyDescent="0.2">
      <c r="B46" s="14" t="s">
        <v>20</v>
      </c>
      <c r="C46" s="16">
        <v>8360</v>
      </c>
      <c r="D46" s="16">
        <v>8519</v>
      </c>
      <c r="E46" s="16">
        <v>43130</v>
      </c>
    </row>
    <row r="47" spans="2:5" x14ac:dyDescent="0.2">
      <c r="B47" s="14" t="s">
        <v>21</v>
      </c>
      <c r="C47" s="16">
        <v>92452</v>
      </c>
      <c r="D47" s="16">
        <v>378770</v>
      </c>
      <c r="E47" s="16">
        <v>1610906</v>
      </c>
    </row>
    <row r="48" spans="2:5" x14ac:dyDescent="0.2">
      <c r="B48" s="14" t="s">
        <v>22</v>
      </c>
      <c r="C48" s="16"/>
      <c r="D48" s="16"/>
      <c r="E48" s="16"/>
    </row>
    <row r="49" spans="2:5" x14ac:dyDescent="0.2">
      <c r="B49" s="14" t="s">
        <v>23</v>
      </c>
      <c r="C49" s="16"/>
      <c r="D49" s="16"/>
      <c r="E49" s="16"/>
    </row>
    <row r="50" spans="2:5" x14ac:dyDescent="0.2">
      <c r="B50" s="14" t="s">
        <v>24</v>
      </c>
      <c r="C50" s="16">
        <v>115569</v>
      </c>
      <c r="D50" s="16">
        <v>215707</v>
      </c>
      <c r="E50" s="16">
        <v>869485</v>
      </c>
    </row>
    <row r="51" spans="2:5" x14ac:dyDescent="0.2">
      <c r="B51" s="14" t="s">
        <v>25</v>
      </c>
      <c r="C51" s="16"/>
      <c r="D51" s="16"/>
      <c r="E51" s="16"/>
    </row>
    <row r="52" spans="2:5" x14ac:dyDescent="0.2">
      <c r="B52" s="14" t="s">
        <v>26</v>
      </c>
      <c r="C52" s="16"/>
      <c r="D52" s="16"/>
      <c r="E52" s="16"/>
    </row>
    <row r="53" spans="2:5" x14ac:dyDescent="0.2">
      <c r="B53" s="14" t="s">
        <v>27</v>
      </c>
      <c r="C53" s="16"/>
      <c r="D53" s="16"/>
      <c r="E53" s="16"/>
    </row>
    <row r="54" spans="2:5" x14ac:dyDescent="0.2">
      <c r="B54" s="14" t="s">
        <v>28</v>
      </c>
      <c r="C54" s="16"/>
      <c r="D54" s="16"/>
      <c r="E54" s="16"/>
    </row>
    <row r="55" spans="2:5" x14ac:dyDescent="0.2">
      <c r="B55" s="27" t="s">
        <v>0</v>
      </c>
      <c r="C55" s="17">
        <v>216381</v>
      </c>
      <c r="D55" s="17">
        <v>602996</v>
      </c>
      <c r="E55" s="17">
        <v>2523521</v>
      </c>
    </row>
    <row r="58" spans="2:5" x14ac:dyDescent="0.2">
      <c r="B58" s="10" t="s">
        <v>295</v>
      </c>
    </row>
    <row r="61" spans="2:5" x14ac:dyDescent="0.2">
      <c r="B61" s="11"/>
      <c r="C61" s="11" t="s">
        <v>32</v>
      </c>
      <c r="D61" s="11" t="s">
        <v>291</v>
      </c>
      <c r="E61" s="11">
        <v>2024</v>
      </c>
    </row>
    <row r="62" spans="2:5" x14ac:dyDescent="0.2">
      <c r="B62" s="11"/>
      <c r="C62" s="11" t="s">
        <v>70</v>
      </c>
      <c r="D62" s="11" t="s">
        <v>70</v>
      </c>
      <c r="E62" s="11" t="s">
        <v>70</v>
      </c>
    </row>
    <row r="63" spans="2:5" x14ac:dyDescent="0.2">
      <c r="B63" s="12" t="s">
        <v>296</v>
      </c>
      <c r="C63" s="13"/>
      <c r="D63" s="13"/>
      <c r="E63" s="13"/>
    </row>
    <row r="64" spans="2:5" x14ac:dyDescent="0.2">
      <c r="B64" s="14" t="s">
        <v>17</v>
      </c>
      <c r="C64" s="16"/>
      <c r="D64" s="16"/>
      <c r="E64" s="16"/>
    </row>
    <row r="65" spans="2:5" x14ac:dyDescent="0.2">
      <c r="B65" s="14" t="s">
        <v>18</v>
      </c>
      <c r="C65" s="16"/>
      <c r="D65" s="16"/>
      <c r="E65" s="16"/>
    </row>
    <row r="66" spans="2:5" x14ac:dyDescent="0.2">
      <c r="B66" s="14" t="s">
        <v>19</v>
      </c>
      <c r="C66" s="16"/>
      <c r="D66" s="16"/>
      <c r="E66" s="16"/>
    </row>
    <row r="67" spans="2:5" x14ac:dyDescent="0.2">
      <c r="B67" s="14" t="s">
        <v>20</v>
      </c>
      <c r="C67" s="16"/>
      <c r="D67" s="16">
        <v>134</v>
      </c>
      <c r="E67" s="16">
        <v>72</v>
      </c>
    </row>
    <row r="68" spans="2:5" x14ac:dyDescent="0.2">
      <c r="B68" s="14" t="s">
        <v>21</v>
      </c>
      <c r="C68" s="16">
        <v>1938.5</v>
      </c>
      <c r="D68" s="16">
        <v>3298</v>
      </c>
      <c r="E68" s="16">
        <v>3823.25</v>
      </c>
    </row>
    <row r="69" spans="2:5" x14ac:dyDescent="0.2">
      <c r="B69" s="14" t="s">
        <v>22</v>
      </c>
      <c r="C69" s="16"/>
      <c r="D69" s="16"/>
      <c r="E69" s="16"/>
    </row>
    <row r="70" spans="2:5" x14ac:dyDescent="0.2">
      <c r="B70" s="14" t="s">
        <v>23</v>
      </c>
      <c r="C70" s="16"/>
      <c r="D70" s="16"/>
      <c r="E70" s="16"/>
    </row>
    <row r="71" spans="2:5" x14ac:dyDescent="0.2">
      <c r="B71" s="14" t="s">
        <v>24</v>
      </c>
      <c r="C71" s="16">
        <v>351</v>
      </c>
      <c r="D71" s="16">
        <v>542</v>
      </c>
      <c r="E71" s="16">
        <v>859.86</v>
      </c>
    </row>
    <row r="72" spans="2:5" x14ac:dyDescent="0.2">
      <c r="B72" s="14" t="s">
        <v>25</v>
      </c>
      <c r="C72" s="16"/>
      <c r="D72" s="16"/>
      <c r="E72" s="16"/>
    </row>
    <row r="73" spans="2:5" x14ac:dyDescent="0.2">
      <c r="B73" s="14" t="s">
        <v>26</v>
      </c>
      <c r="C73" s="16"/>
      <c r="D73" s="16"/>
      <c r="E73" s="16"/>
    </row>
    <row r="74" spans="2:5" x14ac:dyDescent="0.2">
      <c r="B74" s="14" t="s">
        <v>27</v>
      </c>
      <c r="C74" s="16"/>
      <c r="D74" s="16"/>
      <c r="E74" s="16"/>
    </row>
    <row r="75" spans="2:5" x14ac:dyDescent="0.2">
      <c r="B75" s="14" t="s">
        <v>28</v>
      </c>
      <c r="C75" s="16"/>
      <c r="D75" s="16"/>
      <c r="E75" s="16"/>
    </row>
    <row r="76" spans="2:5" x14ac:dyDescent="0.2">
      <c r="B76" s="27" t="s">
        <v>0</v>
      </c>
      <c r="C76" s="17">
        <v>2289.5</v>
      </c>
      <c r="D76" s="17">
        <v>3974</v>
      </c>
      <c r="E76" s="17">
        <v>4755.1099999999997</v>
      </c>
    </row>
    <row r="79" spans="2:5" x14ac:dyDescent="0.2">
      <c r="B79" s="11"/>
      <c r="C79" s="11" t="s">
        <v>32</v>
      </c>
      <c r="D79" s="11" t="s">
        <v>291</v>
      </c>
      <c r="E79" s="11">
        <v>2024</v>
      </c>
    </row>
    <row r="80" spans="2:5" x14ac:dyDescent="0.2">
      <c r="B80" s="11"/>
      <c r="C80" s="11" t="s">
        <v>70</v>
      </c>
      <c r="D80" s="11" t="s">
        <v>70</v>
      </c>
      <c r="E80" s="11" t="s">
        <v>70</v>
      </c>
    </row>
    <row r="81" spans="2:5" x14ac:dyDescent="0.2">
      <c r="B81" s="12" t="s">
        <v>297</v>
      </c>
      <c r="C81" s="13"/>
      <c r="D81" s="13"/>
      <c r="E81" s="13"/>
    </row>
    <row r="82" spans="2:5" x14ac:dyDescent="0.2">
      <c r="B82" s="14" t="s">
        <v>74</v>
      </c>
      <c r="C82" s="32"/>
      <c r="D82" s="32"/>
      <c r="E82" s="32"/>
    </row>
    <row r="83" spans="2:5" x14ac:dyDescent="0.2">
      <c r="B83" s="14" t="s">
        <v>86</v>
      </c>
      <c r="C83" s="32"/>
      <c r="D83" s="32"/>
      <c r="E83" s="32"/>
    </row>
    <row r="84" spans="2:5" x14ac:dyDescent="0.2">
      <c r="B84" s="14" t="s">
        <v>75</v>
      </c>
      <c r="C84" s="33"/>
      <c r="D84" s="33"/>
      <c r="E84" s="33"/>
    </row>
    <row r="85" spans="2:5" x14ac:dyDescent="0.2">
      <c r="B85" s="14" t="s">
        <v>87</v>
      </c>
      <c r="C85" s="33"/>
      <c r="D85" s="33"/>
      <c r="E85" s="33"/>
    </row>
    <row r="86" spans="2:5" x14ac:dyDescent="0.2">
      <c r="B86" s="14" t="s">
        <v>76</v>
      </c>
      <c r="C86" s="32"/>
      <c r="D86" s="32"/>
      <c r="E86" s="32"/>
    </row>
    <row r="87" spans="2:5" x14ac:dyDescent="0.2">
      <c r="B87" s="14" t="s">
        <v>88</v>
      </c>
      <c r="C87" s="32"/>
      <c r="D87" s="32"/>
      <c r="E87" s="32"/>
    </row>
    <row r="88" spans="2:5" x14ac:dyDescent="0.2">
      <c r="B88" s="14" t="s">
        <v>77</v>
      </c>
      <c r="C88" s="33"/>
      <c r="D88" s="33">
        <v>100</v>
      </c>
      <c r="E88" s="33">
        <v>67</v>
      </c>
    </row>
    <row r="89" spans="2:5" x14ac:dyDescent="0.2">
      <c r="B89" s="14" t="s">
        <v>89</v>
      </c>
      <c r="C89" s="33"/>
      <c r="D89" s="33">
        <v>34</v>
      </c>
      <c r="E89" s="33">
        <v>5</v>
      </c>
    </row>
    <row r="90" spans="2:5" x14ac:dyDescent="0.2">
      <c r="B90" s="14" t="s">
        <v>78</v>
      </c>
      <c r="C90" s="32">
        <v>918.5</v>
      </c>
      <c r="D90" s="32">
        <v>1474</v>
      </c>
      <c r="E90" s="32">
        <v>1745.5</v>
      </c>
    </row>
    <row r="91" spans="2:5" x14ac:dyDescent="0.2">
      <c r="B91" s="14" t="s">
        <v>90</v>
      </c>
      <c r="C91" s="32">
        <v>1020</v>
      </c>
      <c r="D91" s="32">
        <v>1755</v>
      </c>
      <c r="E91" s="32">
        <v>2077.75</v>
      </c>
    </row>
    <row r="92" spans="2:5" x14ac:dyDescent="0.2">
      <c r="B92" s="14" t="s">
        <v>79</v>
      </c>
      <c r="C92" s="33"/>
      <c r="D92" s="33"/>
      <c r="E92" s="33"/>
    </row>
    <row r="93" spans="2:5" x14ac:dyDescent="0.2">
      <c r="B93" s="14" t="s">
        <v>91</v>
      </c>
      <c r="C93" s="33"/>
      <c r="D93" s="33"/>
      <c r="E93" s="33"/>
    </row>
    <row r="94" spans="2:5" x14ac:dyDescent="0.2">
      <c r="B94" s="14" t="s">
        <v>80</v>
      </c>
      <c r="C94" s="32"/>
      <c r="D94" s="32"/>
      <c r="E94" s="32"/>
    </row>
    <row r="95" spans="2:5" x14ac:dyDescent="0.2">
      <c r="B95" s="14" t="s">
        <v>92</v>
      </c>
      <c r="C95" s="32"/>
      <c r="D95" s="32"/>
      <c r="E95" s="32"/>
    </row>
    <row r="96" spans="2:5" x14ac:dyDescent="0.2">
      <c r="B96" s="14" t="s">
        <v>81</v>
      </c>
      <c r="C96" s="33">
        <v>162</v>
      </c>
      <c r="D96" s="33">
        <v>213</v>
      </c>
      <c r="E96" s="33">
        <v>287.32</v>
      </c>
    </row>
    <row r="97" spans="2:5" x14ac:dyDescent="0.2">
      <c r="B97" s="14" t="s">
        <v>93</v>
      </c>
      <c r="C97" s="33">
        <v>189</v>
      </c>
      <c r="D97" s="33">
        <v>330</v>
      </c>
      <c r="E97" s="33">
        <v>572.54</v>
      </c>
    </row>
    <row r="98" spans="2:5" x14ac:dyDescent="0.2">
      <c r="B98" s="14" t="s">
        <v>82</v>
      </c>
      <c r="C98" s="32"/>
      <c r="D98" s="32"/>
      <c r="E98" s="32"/>
    </row>
    <row r="99" spans="2:5" x14ac:dyDescent="0.2">
      <c r="B99" s="14" t="s">
        <v>94</v>
      </c>
      <c r="C99" s="32"/>
      <c r="D99" s="32"/>
      <c r="E99" s="32"/>
    </row>
    <row r="100" spans="2:5" x14ac:dyDescent="0.2">
      <c r="B100" s="14" t="s">
        <v>83</v>
      </c>
      <c r="C100" s="33"/>
      <c r="D100" s="33"/>
      <c r="E100" s="33"/>
    </row>
    <row r="101" spans="2:5" x14ac:dyDescent="0.2">
      <c r="B101" s="14" t="s">
        <v>95</v>
      </c>
      <c r="C101" s="33"/>
      <c r="D101" s="33"/>
      <c r="E101" s="33"/>
    </row>
    <row r="102" spans="2:5" x14ac:dyDescent="0.2">
      <c r="B102" s="14" t="s">
        <v>84</v>
      </c>
      <c r="C102" s="32"/>
      <c r="D102" s="32"/>
      <c r="E102" s="32"/>
    </row>
    <row r="103" spans="2:5" x14ac:dyDescent="0.2">
      <c r="B103" s="14" t="s">
        <v>96</v>
      </c>
      <c r="C103" s="32"/>
      <c r="D103" s="32"/>
      <c r="E103" s="32"/>
    </row>
    <row r="104" spans="2:5" x14ac:dyDescent="0.2">
      <c r="B104" s="14" t="s">
        <v>85</v>
      </c>
      <c r="C104" s="33"/>
      <c r="D104" s="33"/>
      <c r="E104" s="33"/>
    </row>
    <row r="105" spans="2:5" x14ac:dyDescent="0.2">
      <c r="B105" s="14" t="s">
        <v>97</v>
      </c>
      <c r="C105" s="33"/>
      <c r="D105" s="33"/>
      <c r="E105" s="33"/>
    </row>
    <row r="106" spans="2:5" x14ac:dyDescent="0.2">
      <c r="B106" s="25" t="s">
        <v>142</v>
      </c>
      <c r="C106" s="34">
        <v>1080.5</v>
      </c>
      <c r="D106" s="34">
        <v>1787</v>
      </c>
      <c r="E106" s="34">
        <v>2099.8199999999997</v>
      </c>
    </row>
    <row r="107" spans="2:5" x14ac:dyDescent="0.2">
      <c r="B107" s="26" t="s">
        <v>143</v>
      </c>
      <c r="C107" s="35">
        <v>1209</v>
      </c>
      <c r="D107" s="35">
        <v>2119</v>
      </c>
      <c r="E107" s="35">
        <v>2655.29</v>
      </c>
    </row>
    <row r="110" spans="2:5" x14ac:dyDescent="0.2">
      <c r="B110" s="11"/>
      <c r="C110" s="11">
        <v>2022</v>
      </c>
      <c r="D110" s="11">
        <v>2023</v>
      </c>
      <c r="E110" s="11">
        <v>2024</v>
      </c>
    </row>
    <row r="111" spans="2:5" x14ac:dyDescent="0.2">
      <c r="B111" s="11"/>
      <c r="C111" s="11" t="s">
        <v>66</v>
      </c>
      <c r="D111" s="11" t="s">
        <v>66</v>
      </c>
      <c r="E111" s="11" t="s">
        <v>66</v>
      </c>
    </row>
    <row r="112" spans="2:5" x14ac:dyDescent="0.2">
      <c r="B112" s="12" t="s">
        <v>298</v>
      </c>
      <c r="C112" s="13"/>
      <c r="D112" s="13"/>
      <c r="E112" s="13"/>
    </row>
    <row r="113" spans="2:5" x14ac:dyDescent="0.2">
      <c r="B113" s="14" t="s">
        <v>17</v>
      </c>
      <c r="C113" s="16"/>
      <c r="D113" s="16"/>
      <c r="E113" s="16"/>
    </row>
    <row r="114" spans="2:5" x14ac:dyDescent="0.2">
      <c r="B114" s="14" t="s">
        <v>18</v>
      </c>
      <c r="C114" s="16"/>
      <c r="D114" s="16"/>
      <c r="E114" s="16"/>
    </row>
    <row r="115" spans="2:5" x14ac:dyDescent="0.2">
      <c r="B115" s="14" t="s">
        <v>19</v>
      </c>
      <c r="C115" s="16"/>
      <c r="D115" s="16"/>
      <c r="E115" s="16"/>
    </row>
    <row r="116" spans="2:5" x14ac:dyDescent="0.2">
      <c r="B116" s="14" t="s">
        <v>20</v>
      </c>
      <c r="C116" s="16">
        <v>20</v>
      </c>
      <c r="D116" s="16">
        <v>42</v>
      </c>
      <c r="E116" s="16">
        <v>38</v>
      </c>
    </row>
    <row r="117" spans="2:5" x14ac:dyDescent="0.2">
      <c r="B117" s="14" t="s">
        <v>21</v>
      </c>
      <c r="C117" s="16">
        <v>456</v>
      </c>
      <c r="D117" s="16">
        <v>467</v>
      </c>
      <c r="E117" s="16">
        <v>523</v>
      </c>
    </row>
    <row r="118" spans="2:5" x14ac:dyDescent="0.2">
      <c r="B118" s="14" t="s">
        <v>22</v>
      </c>
      <c r="C118" s="16"/>
      <c r="D118" s="16"/>
      <c r="E118" s="16"/>
    </row>
    <row r="119" spans="2:5" x14ac:dyDescent="0.2">
      <c r="B119" s="14" t="s">
        <v>23</v>
      </c>
      <c r="C119" s="16"/>
      <c r="D119" s="16"/>
      <c r="E119" s="16"/>
    </row>
    <row r="120" spans="2:5" x14ac:dyDescent="0.2">
      <c r="B120" s="14" t="s">
        <v>24</v>
      </c>
      <c r="C120" s="16">
        <v>144</v>
      </c>
      <c r="D120" s="16">
        <v>150</v>
      </c>
      <c r="E120" s="16">
        <v>215</v>
      </c>
    </row>
    <row r="121" spans="2:5" x14ac:dyDescent="0.2">
      <c r="B121" s="14" t="s">
        <v>25</v>
      </c>
      <c r="C121" s="16"/>
      <c r="D121" s="16"/>
      <c r="E121" s="16"/>
    </row>
    <row r="122" spans="2:5" x14ac:dyDescent="0.2">
      <c r="B122" s="14" t="s">
        <v>26</v>
      </c>
      <c r="C122" s="16"/>
      <c r="D122" s="16"/>
      <c r="E122" s="16"/>
    </row>
    <row r="123" spans="2:5" x14ac:dyDescent="0.2">
      <c r="B123" s="14" t="s">
        <v>27</v>
      </c>
      <c r="C123" s="16"/>
      <c r="D123" s="16"/>
      <c r="E123" s="16"/>
    </row>
    <row r="124" spans="2:5" x14ac:dyDescent="0.2">
      <c r="B124" s="14" t="s">
        <v>28</v>
      </c>
      <c r="C124" s="16"/>
      <c r="D124" s="16"/>
      <c r="E124" s="16"/>
    </row>
    <row r="125" spans="2:5" x14ac:dyDescent="0.2">
      <c r="B125" s="27" t="s">
        <v>0</v>
      </c>
      <c r="C125" s="17">
        <v>620</v>
      </c>
      <c r="D125" s="17">
        <v>659</v>
      </c>
      <c r="E125" s="17">
        <v>776</v>
      </c>
    </row>
    <row r="128" spans="2:5" x14ac:dyDescent="0.2">
      <c r="B128" s="11"/>
      <c r="C128" s="11">
        <v>2022</v>
      </c>
      <c r="D128" s="11">
        <v>2023</v>
      </c>
      <c r="E128" s="11">
        <v>2024</v>
      </c>
    </row>
    <row r="129" spans="2:5" x14ac:dyDescent="0.2">
      <c r="B129" s="11"/>
      <c r="C129" s="11" t="s">
        <v>66</v>
      </c>
      <c r="D129" s="11" t="s">
        <v>66</v>
      </c>
      <c r="E129" s="11" t="s">
        <v>66</v>
      </c>
    </row>
    <row r="130" spans="2:5" x14ac:dyDescent="0.2">
      <c r="B130" s="12" t="s">
        <v>299</v>
      </c>
      <c r="C130" s="13"/>
      <c r="D130" s="13"/>
      <c r="E130" s="13"/>
    </row>
    <row r="131" spans="2:5" x14ac:dyDescent="0.2">
      <c r="B131" s="14" t="s">
        <v>74</v>
      </c>
      <c r="C131" s="32"/>
      <c r="D131" s="32"/>
      <c r="E131" s="32"/>
    </row>
    <row r="132" spans="2:5" x14ac:dyDescent="0.2">
      <c r="B132" s="14" t="s">
        <v>86</v>
      </c>
      <c r="C132" s="32"/>
      <c r="D132" s="32"/>
      <c r="E132" s="32"/>
    </row>
    <row r="133" spans="2:5" x14ac:dyDescent="0.2">
      <c r="B133" s="14" t="s">
        <v>75</v>
      </c>
      <c r="C133" s="33"/>
      <c r="D133" s="33"/>
      <c r="E133" s="33"/>
    </row>
    <row r="134" spans="2:5" x14ac:dyDescent="0.2">
      <c r="B134" s="14" t="s">
        <v>87</v>
      </c>
      <c r="C134" s="33"/>
      <c r="D134" s="33"/>
      <c r="E134" s="33"/>
    </row>
    <row r="135" spans="2:5" x14ac:dyDescent="0.2">
      <c r="B135" s="14" t="s">
        <v>76</v>
      </c>
      <c r="C135" s="32"/>
      <c r="D135" s="32"/>
      <c r="E135" s="32"/>
    </row>
    <row r="136" spans="2:5" x14ac:dyDescent="0.2">
      <c r="B136" s="14" t="s">
        <v>88</v>
      </c>
      <c r="C136" s="32"/>
      <c r="D136" s="32"/>
      <c r="E136" s="32"/>
    </row>
    <row r="137" spans="2:5" x14ac:dyDescent="0.2">
      <c r="B137" s="14" t="s">
        <v>77</v>
      </c>
      <c r="C137" s="33">
        <v>12</v>
      </c>
      <c r="D137" s="33">
        <v>25</v>
      </c>
      <c r="E137" s="33">
        <v>18</v>
      </c>
    </row>
    <row r="138" spans="2:5" x14ac:dyDescent="0.2">
      <c r="B138" s="14" t="s">
        <v>89</v>
      </c>
      <c r="C138" s="33">
        <v>8</v>
      </c>
      <c r="D138" s="33">
        <v>17</v>
      </c>
      <c r="E138" s="33">
        <v>20</v>
      </c>
    </row>
    <row r="139" spans="2:5" x14ac:dyDescent="0.2">
      <c r="B139" s="14" t="s">
        <v>78</v>
      </c>
      <c r="C139" s="32">
        <v>145</v>
      </c>
      <c r="D139" s="32">
        <v>161</v>
      </c>
      <c r="E139" s="32">
        <v>197</v>
      </c>
    </row>
    <row r="140" spans="2:5" x14ac:dyDescent="0.2">
      <c r="B140" s="14" t="s">
        <v>90</v>
      </c>
      <c r="C140" s="32">
        <v>311</v>
      </c>
      <c r="D140" s="32">
        <v>306</v>
      </c>
      <c r="E140" s="32">
        <v>326</v>
      </c>
    </row>
    <row r="141" spans="2:5" x14ac:dyDescent="0.2">
      <c r="B141" s="14" t="s">
        <v>79</v>
      </c>
      <c r="C141" s="33"/>
      <c r="D141" s="33"/>
      <c r="E141" s="33"/>
    </row>
    <row r="142" spans="2:5" x14ac:dyDescent="0.2">
      <c r="B142" s="14" t="s">
        <v>91</v>
      </c>
      <c r="C142" s="33"/>
      <c r="D142" s="33"/>
      <c r="E142" s="33"/>
    </row>
    <row r="143" spans="2:5" x14ac:dyDescent="0.2">
      <c r="B143" s="14" t="s">
        <v>80</v>
      </c>
      <c r="C143" s="32"/>
      <c r="D143" s="32"/>
      <c r="E143" s="32"/>
    </row>
    <row r="144" spans="2:5" x14ac:dyDescent="0.2">
      <c r="B144" s="14" t="s">
        <v>92</v>
      </c>
      <c r="C144" s="32"/>
      <c r="D144" s="32"/>
      <c r="E144" s="32"/>
    </row>
    <row r="145" spans="2:5" x14ac:dyDescent="0.2">
      <c r="B145" s="14" t="s">
        <v>81</v>
      </c>
      <c r="C145" s="33">
        <v>56</v>
      </c>
      <c r="D145" s="33">
        <v>36</v>
      </c>
      <c r="E145" s="33">
        <v>55</v>
      </c>
    </row>
    <row r="146" spans="2:5" x14ac:dyDescent="0.2">
      <c r="B146" s="14" t="s">
        <v>93</v>
      </c>
      <c r="C146" s="33">
        <v>88</v>
      </c>
      <c r="D146" s="33">
        <v>114</v>
      </c>
      <c r="E146" s="33">
        <v>160</v>
      </c>
    </row>
    <row r="147" spans="2:5" x14ac:dyDescent="0.2">
      <c r="B147" s="14" t="s">
        <v>82</v>
      </c>
      <c r="C147" s="32"/>
      <c r="D147" s="32"/>
      <c r="E147" s="32"/>
    </row>
    <row r="148" spans="2:5" x14ac:dyDescent="0.2">
      <c r="B148" s="14" t="s">
        <v>94</v>
      </c>
      <c r="C148" s="32"/>
      <c r="D148" s="32"/>
      <c r="E148" s="32"/>
    </row>
    <row r="149" spans="2:5" x14ac:dyDescent="0.2">
      <c r="B149" s="14" t="s">
        <v>83</v>
      </c>
      <c r="C149" s="33"/>
      <c r="D149" s="33"/>
      <c r="E149" s="33"/>
    </row>
    <row r="150" spans="2:5" x14ac:dyDescent="0.2">
      <c r="B150" s="14" t="s">
        <v>95</v>
      </c>
      <c r="C150" s="33"/>
      <c r="D150" s="33"/>
      <c r="E150" s="33"/>
    </row>
    <row r="151" spans="2:5" x14ac:dyDescent="0.2">
      <c r="B151" s="14" t="s">
        <v>84</v>
      </c>
      <c r="C151" s="32"/>
      <c r="D151" s="32"/>
      <c r="E151" s="32"/>
    </row>
    <row r="152" spans="2:5" x14ac:dyDescent="0.2">
      <c r="B152" s="14" t="s">
        <v>96</v>
      </c>
      <c r="C152" s="32"/>
      <c r="D152" s="32"/>
      <c r="E152" s="32"/>
    </row>
    <row r="153" spans="2:5" x14ac:dyDescent="0.2">
      <c r="B153" s="14" t="s">
        <v>85</v>
      </c>
      <c r="C153" s="33"/>
      <c r="D153" s="33"/>
      <c r="E153" s="33"/>
    </row>
    <row r="154" spans="2:5" x14ac:dyDescent="0.2">
      <c r="B154" s="14" t="s">
        <v>97</v>
      </c>
      <c r="C154" s="33"/>
      <c r="D154" s="33"/>
      <c r="E154" s="33"/>
    </row>
    <row r="155" spans="2:5" x14ac:dyDescent="0.2">
      <c r="B155" s="25" t="s">
        <v>142</v>
      </c>
      <c r="C155" s="34">
        <v>213</v>
      </c>
      <c r="D155" s="34">
        <v>222</v>
      </c>
      <c r="E155" s="34">
        <v>270</v>
      </c>
    </row>
    <row r="156" spans="2:5" x14ac:dyDescent="0.2">
      <c r="B156" s="26" t="s">
        <v>143</v>
      </c>
      <c r="C156" s="35">
        <v>407</v>
      </c>
      <c r="D156" s="35">
        <v>437</v>
      </c>
      <c r="E156" s="35">
        <v>506</v>
      </c>
    </row>
    <row r="159" spans="2:5" x14ac:dyDescent="0.2">
      <c r="B159" s="11"/>
      <c r="C159" s="11">
        <v>2022</v>
      </c>
      <c r="D159" s="11">
        <v>2023</v>
      </c>
      <c r="E159" s="11">
        <v>2024</v>
      </c>
    </row>
    <row r="160" spans="2:5" x14ac:dyDescent="0.2">
      <c r="B160" s="11"/>
      <c r="C160" s="11" t="s">
        <v>66</v>
      </c>
      <c r="D160" s="11" t="s">
        <v>66</v>
      </c>
      <c r="E160" s="11" t="s">
        <v>66</v>
      </c>
    </row>
    <row r="161" spans="2:5" x14ac:dyDescent="0.2">
      <c r="B161" s="12" t="s">
        <v>300</v>
      </c>
      <c r="C161" s="13"/>
      <c r="D161" s="13"/>
      <c r="E161" s="13"/>
    </row>
    <row r="162" spans="2:5" x14ac:dyDescent="0.2">
      <c r="B162" s="14" t="s">
        <v>17</v>
      </c>
      <c r="C162" s="16"/>
      <c r="D162" s="16"/>
      <c r="E162" s="16"/>
    </row>
    <row r="163" spans="2:5" x14ac:dyDescent="0.2">
      <c r="B163" s="14" t="s">
        <v>18</v>
      </c>
      <c r="C163" s="16"/>
      <c r="D163" s="16"/>
      <c r="E163" s="16"/>
    </row>
    <row r="164" spans="2:5" x14ac:dyDescent="0.2">
      <c r="B164" s="14" t="s">
        <v>19</v>
      </c>
      <c r="C164" s="16"/>
      <c r="D164" s="16"/>
      <c r="E164" s="16"/>
    </row>
    <row r="165" spans="2:5" x14ac:dyDescent="0.2">
      <c r="B165" s="14" t="s">
        <v>20</v>
      </c>
      <c r="C165" s="16">
        <v>20</v>
      </c>
      <c r="D165" s="16">
        <v>42</v>
      </c>
      <c r="E165" s="16">
        <v>56</v>
      </c>
    </row>
    <row r="166" spans="2:5" x14ac:dyDescent="0.2">
      <c r="B166" s="14" t="s">
        <v>21</v>
      </c>
      <c r="C166" s="16">
        <v>747</v>
      </c>
      <c r="D166" s="16">
        <v>972</v>
      </c>
      <c r="E166" s="16">
        <v>1107</v>
      </c>
    </row>
    <row r="167" spans="2:5" x14ac:dyDescent="0.2">
      <c r="B167" s="14" t="s">
        <v>22</v>
      </c>
      <c r="C167" s="16"/>
      <c r="D167" s="16"/>
      <c r="E167" s="16"/>
    </row>
    <row r="168" spans="2:5" x14ac:dyDescent="0.2">
      <c r="B168" s="14" t="s">
        <v>23</v>
      </c>
      <c r="C168" s="16"/>
      <c r="D168" s="16"/>
      <c r="E168" s="16"/>
    </row>
    <row r="169" spans="2:5" x14ac:dyDescent="0.2">
      <c r="B169" s="14" t="s">
        <v>24</v>
      </c>
      <c r="C169" s="16">
        <v>188</v>
      </c>
      <c r="D169" s="16">
        <v>243</v>
      </c>
      <c r="E169" s="16">
        <v>340</v>
      </c>
    </row>
    <row r="170" spans="2:5" x14ac:dyDescent="0.2">
      <c r="B170" s="14" t="s">
        <v>25</v>
      </c>
      <c r="C170" s="16"/>
      <c r="D170" s="16"/>
      <c r="E170" s="16"/>
    </row>
    <row r="171" spans="2:5" x14ac:dyDescent="0.2">
      <c r="B171" s="14" t="s">
        <v>26</v>
      </c>
      <c r="C171" s="16"/>
      <c r="D171" s="16"/>
      <c r="E171" s="16"/>
    </row>
    <row r="172" spans="2:5" x14ac:dyDescent="0.2">
      <c r="B172" s="14" t="s">
        <v>27</v>
      </c>
      <c r="C172" s="16"/>
      <c r="D172" s="16"/>
      <c r="E172" s="16"/>
    </row>
    <row r="173" spans="2:5" x14ac:dyDescent="0.2">
      <c r="B173" s="14" t="s">
        <v>28</v>
      </c>
      <c r="C173" s="16"/>
      <c r="D173" s="16"/>
      <c r="E173" s="16"/>
    </row>
    <row r="174" spans="2:5" x14ac:dyDescent="0.2">
      <c r="B174" s="27" t="s">
        <v>0</v>
      </c>
      <c r="C174" s="17">
        <v>955</v>
      </c>
      <c r="D174" s="17">
        <v>1257</v>
      </c>
      <c r="E174" s="17">
        <v>1503</v>
      </c>
    </row>
    <row r="177" spans="2:5" x14ac:dyDescent="0.2">
      <c r="B177" s="11"/>
      <c r="C177" s="11">
        <v>2022</v>
      </c>
      <c r="D177" s="11">
        <v>2023</v>
      </c>
      <c r="E177" s="11">
        <v>2024</v>
      </c>
    </row>
    <row r="178" spans="2:5" x14ac:dyDescent="0.2">
      <c r="B178" s="11"/>
      <c r="C178" s="11" t="s">
        <v>66</v>
      </c>
      <c r="D178" s="11" t="s">
        <v>66</v>
      </c>
      <c r="E178" s="11" t="s">
        <v>66</v>
      </c>
    </row>
    <row r="179" spans="2:5" x14ac:dyDescent="0.2">
      <c r="B179" s="12" t="s">
        <v>301</v>
      </c>
      <c r="C179" s="13"/>
      <c r="D179" s="13"/>
      <c r="E179" s="13"/>
    </row>
    <row r="180" spans="2:5" x14ac:dyDescent="0.2">
      <c r="B180" s="14" t="s">
        <v>17</v>
      </c>
      <c r="C180" s="16"/>
      <c r="D180" s="16"/>
      <c r="E180" s="16"/>
    </row>
    <row r="181" spans="2:5" x14ac:dyDescent="0.2">
      <c r="B181" s="14" t="s">
        <v>18</v>
      </c>
      <c r="C181" s="16"/>
      <c r="D181" s="16"/>
      <c r="E181" s="16"/>
    </row>
    <row r="182" spans="2:5" x14ac:dyDescent="0.2">
      <c r="B182" s="14" t="s">
        <v>19</v>
      </c>
      <c r="C182" s="16"/>
      <c r="D182" s="16"/>
      <c r="E182" s="16"/>
    </row>
    <row r="183" spans="2:5" x14ac:dyDescent="0.2">
      <c r="B183" s="14" t="s">
        <v>20</v>
      </c>
      <c r="C183" s="16">
        <v>1</v>
      </c>
      <c r="D183" s="16">
        <v>3</v>
      </c>
      <c r="E183" s="16">
        <v>8</v>
      </c>
    </row>
    <row r="184" spans="2:5" x14ac:dyDescent="0.2">
      <c r="B184" s="14" t="s">
        <v>21</v>
      </c>
      <c r="C184" s="16">
        <v>63</v>
      </c>
      <c r="D184" s="16">
        <v>74</v>
      </c>
      <c r="E184" s="16">
        <v>84</v>
      </c>
    </row>
    <row r="185" spans="2:5" x14ac:dyDescent="0.2">
      <c r="B185" s="14" t="s">
        <v>22</v>
      </c>
      <c r="C185" s="16"/>
      <c r="D185" s="16"/>
      <c r="E185" s="16"/>
    </row>
    <row r="186" spans="2:5" x14ac:dyDescent="0.2">
      <c r="B186" s="14" t="s">
        <v>23</v>
      </c>
      <c r="C186" s="16"/>
      <c r="D186" s="16"/>
      <c r="E186" s="16"/>
    </row>
    <row r="187" spans="2:5" x14ac:dyDescent="0.2">
      <c r="B187" s="14" t="s">
        <v>24</v>
      </c>
      <c r="C187" s="16">
        <v>11</v>
      </c>
      <c r="D187" s="16">
        <v>22</v>
      </c>
      <c r="E187" s="16">
        <v>25</v>
      </c>
    </row>
    <row r="188" spans="2:5" x14ac:dyDescent="0.2">
      <c r="B188" s="14" t="s">
        <v>25</v>
      </c>
      <c r="C188" s="16"/>
      <c r="D188" s="16"/>
      <c r="E188" s="16"/>
    </row>
    <row r="189" spans="2:5" x14ac:dyDescent="0.2">
      <c r="B189" s="14" t="s">
        <v>26</v>
      </c>
      <c r="C189" s="16"/>
      <c r="D189" s="16"/>
      <c r="E189" s="16"/>
    </row>
    <row r="190" spans="2:5" x14ac:dyDescent="0.2">
      <c r="B190" s="14" t="s">
        <v>27</v>
      </c>
      <c r="C190" s="16"/>
      <c r="D190" s="16"/>
      <c r="E190" s="16"/>
    </row>
    <row r="191" spans="2:5" x14ac:dyDescent="0.2">
      <c r="B191" s="14" t="s">
        <v>28</v>
      </c>
      <c r="C191" s="16"/>
      <c r="D191" s="16"/>
      <c r="E191" s="16"/>
    </row>
    <row r="192" spans="2:5" x14ac:dyDescent="0.2">
      <c r="B192" s="27" t="s">
        <v>0</v>
      </c>
      <c r="C192" s="17">
        <v>75</v>
      </c>
      <c r="D192" s="17">
        <v>99</v>
      </c>
      <c r="E192" s="17">
        <v>117</v>
      </c>
    </row>
    <row r="195" spans="2:5" x14ac:dyDescent="0.2">
      <c r="B195" s="10" t="s">
        <v>302</v>
      </c>
    </row>
    <row r="198" spans="2:5" x14ac:dyDescent="0.2">
      <c r="B198" s="11"/>
      <c r="C198" s="11">
        <v>2022</v>
      </c>
      <c r="D198" s="11">
        <v>2023</v>
      </c>
      <c r="E198" s="11">
        <v>2024</v>
      </c>
    </row>
    <row r="199" spans="2:5" x14ac:dyDescent="0.2">
      <c r="B199" s="11"/>
      <c r="C199" s="11" t="s">
        <v>66</v>
      </c>
      <c r="D199" s="11" t="s">
        <v>66</v>
      </c>
      <c r="E199" s="11" t="s">
        <v>66</v>
      </c>
    </row>
    <row r="200" spans="2:5" x14ac:dyDescent="0.2">
      <c r="B200" s="12" t="s">
        <v>303</v>
      </c>
      <c r="C200" s="13"/>
      <c r="D200" s="13"/>
      <c r="E200" s="13"/>
    </row>
    <row r="201" spans="2:5" x14ac:dyDescent="0.2">
      <c r="B201" s="14" t="s">
        <v>17</v>
      </c>
      <c r="C201" s="16"/>
      <c r="D201" s="16"/>
      <c r="E201" s="16"/>
    </row>
    <row r="202" spans="2:5" x14ac:dyDescent="0.2">
      <c r="B202" s="14" t="s">
        <v>18</v>
      </c>
      <c r="C202" s="16"/>
      <c r="D202" s="16"/>
      <c r="E202" s="16"/>
    </row>
    <row r="203" spans="2:5" x14ac:dyDescent="0.2">
      <c r="B203" s="14" t="s">
        <v>19</v>
      </c>
      <c r="C203" s="16"/>
      <c r="D203" s="16"/>
      <c r="E203" s="16"/>
    </row>
    <row r="204" spans="2:5" x14ac:dyDescent="0.2">
      <c r="B204" s="14" t="s">
        <v>20</v>
      </c>
      <c r="C204" s="16"/>
      <c r="D204" s="16"/>
      <c r="E204" s="16"/>
    </row>
    <row r="205" spans="2:5" x14ac:dyDescent="0.2">
      <c r="B205" s="14" t="s">
        <v>21</v>
      </c>
      <c r="C205" s="16">
        <v>167</v>
      </c>
      <c r="D205" s="16">
        <v>123</v>
      </c>
      <c r="E205" s="16">
        <v>220</v>
      </c>
    </row>
    <row r="206" spans="2:5" x14ac:dyDescent="0.2">
      <c r="B206" s="14" t="s">
        <v>22</v>
      </c>
      <c r="C206" s="16"/>
      <c r="D206" s="16"/>
      <c r="E206" s="16"/>
    </row>
    <row r="207" spans="2:5" x14ac:dyDescent="0.2">
      <c r="B207" s="14" t="s">
        <v>23</v>
      </c>
      <c r="C207" s="16"/>
      <c r="D207" s="16"/>
      <c r="E207" s="16"/>
    </row>
    <row r="208" spans="2:5" x14ac:dyDescent="0.2">
      <c r="B208" s="14" t="s">
        <v>24</v>
      </c>
      <c r="C208" s="16">
        <v>42</v>
      </c>
      <c r="D208" s="16">
        <v>94</v>
      </c>
      <c r="E208" s="16">
        <v>107</v>
      </c>
    </row>
    <row r="209" spans="2:5" x14ac:dyDescent="0.2">
      <c r="B209" s="14" t="s">
        <v>25</v>
      </c>
      <c r="C209" s="16"/>
      <c r="D209" s="16"/>
      <c r="E209" s="16"/>
    </row>
    <row r="210" spans="2:5" x14ac:dyDescent="0.2">
      <c r="B210" s="14" t="s">
        <v>26</v>
      </c>
      <c r="C210" s="16"/>
      <c r="D210" s="16"/>
      <c r="E210" s="16"/>
    </row>
    <row r="211" spans="2:5" x14ac:dyDescent="0.2">
      <c r="B211" s="14" t="s">
        <v>27</v>
      </c>
      <c r="C211" s="16"/>
      <c r="D211" s="16"/>
      <c r="E211" s="16"/>
    </row>
    <row r="212" spans="2:5" x14ac:dyDescent="0.2">
      <c r="B212" s="14" t="s">
        <v>28</v>
      </c>
      <c r="C212" s="16"/>
      <c r="D212" s="16"/>
      <c r="E212" s="16"/>
    </row>
    <row r="213" spans="2:5" x14ac:dyDescent="0.2">
      <c r="B213" s="27" t="s">
        <v>0</v>
      </c>
      <c r="C213" s="17">
        <v>209</v>
      </c>
      <c r="D213" s="17">
        <v>217</v>
      </c>
      <c r="E213" s="17">
        <v>327</v>
      </c>
    </row>
    <row r="216" spans="2:5" x14ac:dyDescent="0.2">
      <c r="B216" s="11"/>
      <c r="C216" s="11">
        <v>2022</v>
      </c>
      <c r="D216" s="11">
        <v>2023</v>
      </c>
      <c r="E216" s="11">
        <v>2024</v>
      </c>
    </row>
    <row r="217" spans="2:5" x14ac:dyDescent="0.2">
      <c r="B217" s="11"/>
      <c r="C217" s="11" t="s">
        <v>66</v>
      </c>
      <c r="D217" s="11" t="s">
        <v>66</v>
      </c>
      <c r="E217" s="11" t="s">
        <v>66</v>
      </c>
    </row>
    <row r="218" spans="2:5" x14ac:dyDescent="0.2">
      <c r="B218" s="12" t="s">
        <v>304</v>
      </c>
      <c r="C218" s="13"/>
      <c r="D218" s="13"/>
      <c r="E218" s="13"/>
    </row>
    <row r="219" spans="2:5" x14ac:dyDescent="0.2">
      <c r="B219" s="14" t="s">
        <v>17</v>
      </c>
      <c r="C219" s="16"/>
      <c r="D219" s="16"/>
      <c r="E219" s="16"/>
    </row>
    <row r="220" spans="2:5" x14ac:dyDescent="0.2">
      <c r="B220" s="14" t="s">
        <v>18</v>
      </c>
      <c r="C220" s="16"/>
      <c r="D220" s="16"/>
      <c r="E220" s="16"/>
    </row>
    <row r="221" spans="2:5" x14ac:dyDescent="0.2">
      <c r="B221" s="14" t="s">
        <v>19</v>
      </c>
      <c r="C221" s="16"/>
      <c r="D221" s="16"/>
      <c r="E221" s="16"/>
    </row>
    <row r="222" spans="2:5" x14ac:dyDescent="0.2">
      <c r="B222" s="14" t="s">
        <v>20</v>
      </c>
      <c r="C222" s="16"/>
      <c r="D222" s="16"/>
      <c r="E222" s="16"/>
    </row>
    <row r="223" spans="2:5" x14ac:dyDescent="0.2">
      <c r="B223" s="14" t="s">
        <v>21</v>
      </c>
      <c r="C223" s="16">
        <v>9</v>
      </c>
      <c r="D223" s="16">
        <v>7</v>
      </c>
      <c r="E223" s="16">
        <v>11</v>
      </c>
    </row>
    <row r="224" spans="2:5" x14ac:dyDescent="0.2">
      <c r="B224" s="14" t="s">
        <v>22</v>
      </c>
      <c r="C224" s="16"/>
      <c r="D224" s="16"/>
      <c r="E224" s="16"/>
    </row>
    <row r="225" spans="2:5" x14ac:dyDescent="0.2">
      <c r="B225" s="14" t="s">
        <v>23</v>
      </c>
      <c r="C225" s="16"/>
      <c r="D225" s="16"/>
      <c r="E225" s="16"/>
    </row>
    <row r="226" spans="2:5" x14ac:dyDescent="0.2">
      <c r="B226" s="14" t="s">
        <v>24</v>
      </c>
      <c r="C226" s="16">
        <v>1</v>
      </c>
      <c r="D226" s="16">
        <v>2</v>
      </c>
      <c r="E226" s="16">
        <v>5</v>
      </c>
    </row>
    <row r="227" spans="2:5" x14ac:dyDescent="0.2">
      <c r="B227" s="14" t="s">
        <v>25</v>
      </c>
      <c r="C227" s="16"/>
      <c r="D227" s="16"/>
      <c r="E227" s="16"/>
    </row>
    <row r="228" spans="2:5" x14ac:dyDescent="0.2">
      <c r="B228" s="14" t="s">
        <v>26</v>
      </c>
      <c r="C228" s="16"/>
      <c r="D228" s="16"/>
      <c r="E228" s="16"/>
    </row>
    <row r="229" spans="2:5" x14ac:dyDescent="0.2">
      <c r="B229" s="14" t="s">
        <v>27</v>
      </c>
      <c r="C229" s="16"/>
      <c r="D229" s="16"/>
      <c r="E229" s="16"/>
    </row>
    <row r="230" spans="2:5" x14ac:dyDescent="0.2">
      <c r="B230" s="14" t="s">
        <v>28</v>
      </c>
      <c r="C230" s="16"/>
      <c r="D230" s="16"/>
      <c r="E230" s="16"/>
    </row>
    <row r="231" spans="2:5" x14ac:dyDescent="0.2">
      <c r="B231" s="27" t="s">
        <v>0</v>
      </c>
      <c r="C231" s="17">
        <v>10</v>
      </c>
      <c r="D231" s="17">
        <v>9</v>
      </c>
      <c r="E231" s="17">
        <v>16</v>
      </c>
    </row>
    <row r="234" spans="2:5" x14ac:dyDescent="0.2">
      <c r="B234" s="11"/>
      <c r="C234" s="11">
        <v>2022</v>
      </c>
      <c r="D234" s="11">
        <v>2023</v>
      </c>
      <c r="E234" s="11">
        <v>2024</v>
      </c>
    </row>
    <row r="235" spans="2:5" x14ac:dyDescent="0.2">
      <c r="B235" s="11"/>
      <c r="C235" s="11" t="s">
        <v>70</v>
      </c>
      <c r="D235" s="11" t="s">
        <v>70</v>
      </c>
      <c r="E235" s="11" t="s">
        <v>70</v>
      </c>
    </row>
    <row r="236" spans="2:5" x14ac:dyDescent="0.2">
      <c r="B236" s="12" t="s">
        <v>304</v>
      </c>
      <c r="C236" s="13"/>
      <c r="D236" s="13"/>
      <c r="E236" s="13"/>
    </row>
    <row r="237" spans="2:5" x14ac:dyDescent="0.2">
      <c r="B237" s="14" t="s">
        <v>17</v>
      </c>
      <c r="C237" s="16"/>
      <c r="D237" s="16"/>
      <c r="E237" s="16"/>
    </row>
    <row r="238" spans="2:5" x14ac:dyDescent="0.2">
      <c r="B238" s="14" t="s">
        <v>18</v>
      </c>
      <c r="C238" s="16"/>
      <c r="D238" s="16"/>
      <c r="E238" s="16"/>
    </row>
    <row r="239" spans="2:5" x14ac:dyDescent="0.2">
      <c r="B239" s="14" t="s">
        <v>19</v>
      </c>
      <c r="C239" s="16"/>
      <c r="D239" s="16"/>
      <c r="E239" s="16"/>
    </row>
    <row r="240" spans="2:5" x14ac:dyDescent="0.2">
      <c r="B240" s="14" t="s">
        <v>20</v>
      </c>
      <c r="C240" s="16"/>
      <c r="D240" s="16"/>
      <c r="E240" s="16"/>
    </row>
    <row r="241" spans="2:5" x14ac:dyDescent="0.2">
      <c r="B241" s="14" t="s">
        <v>21</v>
      </c>
      <c r="C241" s="16">
        <v>884</v>
      </c>
      <c r="D241" s="16">
        <v>745</v>
      </c>
      <c r="E241" s="16">
        <v>1329.5</v>
      </c>
    </row>
    <row r="242" spans="2:5" x14ac:dyDescent="0.2">
      <c r="B242" s="14" t="s">
        <v>22</v>
      </c>
      <c r="C242" s="16"/>
      <c r="D242" s="16"/>
      <c r="E242" s="16"/>
    </row>
    <row r="243" spans="2:5" x14ac:dyDescent="0.2">
      <c r="B243" s="14" t="s">
        <v>23</v>
      </c>
      <c r="C243" s="16"/>
      <c r="D243" s="16"/>
      <c r="E243" s="16"/>
    </row>
    <row r="244" spans="2:5" x14ac:dyDescent="0.2">
      <c r="B244" s="14" t="s">
        <v>24</v>
      </c>
      <c r="C244" s="16">
        <v>66</v>
      </c>
      <c r="D244" s="16">
        <v>59</v>
      </c>
      <c r="E244" s="16">
        <v>435</v>
      </c>
    </row>
    <row r="245" spans="2:5" x14ac:dyDescent="0.2">
      <c r="B245" s="14" t="s">
        <v>25</v>
      </c>
      <c r="C245" s="16"/>
      <c r="D245" s="16"/>
      <c r="E245" s="16"/>
    </row>
    <row r="246" spans="2:5" x14ac:dyDescent="0.2">
      <c r="B246" s="14" t="s">
        <v>26</v>
      </c>
      <c r="C246" s="16"/>
      <c r="D246" s="16"/>
      <c r="E246" s="16"/>
    </row>
    <row r="247" spans="2:5" x14ac:dyDescent="0.2">
      <c r="B247" s="14" t="s">
        <v>27</v>
      </c>
      <c r="C247" s="16"/>
      <c r="D247" s="16"/>
      <c r="E247" s="16"/>
    </row>
    <row r="248" spans="2:5" x14ac:dyDescent="0.2">
      <c r="B248" s="14" t="s">
        <v>28</v>
      </c>
      <c r="C248" s="16"/>
      <c r="D248" s="16"/>
      <c r="E248" s="16"/>
    </row>
    <row r="249" spans="2:5" x14ac:dyDescent="0.2">
      <c r="B249" s="27" t="s">
        <v>0</v>
      </c>
      <c r="C249" s="17">
        <v>950</v>
      </c>
      <c r="D249" s="17">
        <v>804</v>
      </c>
      <c r="E249" s="17">
        <v>1764.5</v>
      </c>
    </row>
    <row r="252" spans="2:5" x14ac:dyDescent="0.2">
      <c r="B252" s="11"/>
      <c r="C252" s="11">
        <v>2022</v>
      </c>
      <c r="D252" s="11">
        <v>2023</v>
      </c>
      <c r="E252" s="11">
        <v>2024</v>
      </c>
    </row>
    <row r="253" spans="2:5" x14ac:dyDescent="0.2">
      <c r="B253" s="11"/>
      <c r="C253" s="11" t="s">
        <v>305</v>
      </c>
      <c r="D253" s="11" t="s">
        <v>305</v>
      </c>
      <c r="E253" s="11" t="s">
        <v>305</v>
      </c>
    </row>
    <row r="254" spans="2:5" x14ac:dyDescent="0.2">
      <c r="B254" s="12" t="s">
        <v>358</v>
      </c>
      <c r="C254" s="13"/>
      <c r="D254" s="13"/>
      <c r="E254" s="13"/>
    </row>
    <row r="255" spans="2:5" x14ac:dyDescent="0.2">
      <c r="B255" s="14" t="s">
        <v>306</v>
      </c>
      <c r="C255" s="16">
        <v>315669</v>
      </c>
      <c r="D255" s="16">
        <v>118551</v>
      </c>
      <c r="E255" s="16">
        <v>142224</v>
      </c>
    </row>
    <row r="256" spans="2:5" x14ac:dyDescent="0.2">
      <c r="B256" s="14" t="s">
        <v>307</v>
      </c>
      <c r="C256" s="16">
        <v>71957</v>
      </c>
      <c r="D256" s="16">
        <v>36130</v>
      </c>
      <c r="E256" s="16">
        <v>20701</v>
      </c>
    </row>
    <row r="257" spans="2:5" x14ac:dyDescent="0.2">
      <c r="B257" s="14" t="s">
        <v>308</v>
      </c>
      <c r="C257" s="16">
        <v>28871</v>
      </c>
      <c r="D257" s="16">
        <v>32759</v>
      </c>
      <c r="E257" s="16">
        <v>32839</v>
      </c>
    </row>
    <row r="258" spans="2:5" x14ac:dyDescent="0.2">
      <c r="B258" s="14" t="s">
        <v>309</v>
      </c>
      <c r="C258" s="16">
        <v>1816777</v>
      </c>
      <c r="D258" s="16">
        <v>1848178</v>
      </c>
      <c r="E258" s="16">
        <v>1929868</v>
      </c>
    </row>
    <row r="259" spans="2:5" x14ac:dyDescent="0.2">
      <c r="B259" s="27" t="s">
        <v>310</v>
      </c>
      <c r="C259" s="17">
        <v>2233274</v>
      </c>
      <c r="D259" s="17">
        <v>2035619</v>
      </c>
      <c r="E259" s="17">
        <v>2125632</v>
      </c>
    </row>
    <row r="263" spans="2:5" x14ac:dyDescent="0.2">
      <c r="B263" s="10" t="s">
        <v>55</v>
      </c>
    </row>
    <row r="264" spans="2:5" x14ac:dyDescent="0.2">
      <c r="B264" s="93" t="s">
        <v>342</v>
      </c>
      <c r="C264" s="93"/>
      <c r="D264" s="93"/>
      <c r="E264" s="93"/>
    </row>
    <row r="265" spans="2:5" x14ac:dyDescent="0.2">
      <c r="B265" s="93" t="s">
        <v>56</v>
      </c>
      <c r="C265" s="93"/>
      <c r="D265" s="93"/>
      <c r="E265" s="93"/>
    </row>
  </sheetData>
  <sheetProtection algorithmName="SHA-512" hashValue="wGbX7AVyYEUm5xY1aNllo6H3n9vN7Q7xK0HkRQ5EXqL00XZUFjouMVrnlczak0xJ0Ikd5U7j3WqXpcqpp/h0mQ==" saltValue="YoFoI20pAB8rTCzYe17PtA==" spinCount="100000" sheet="1" objects="1" scenarios="1"/>
  <mergeCells count="2">
    <mergeCell ref="B264:E264"/>
    <mergeCell ref="B265:E26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B60E-46F0-4395-AAC3-E2B2C709E421}">
  <sheetPr>
    <tabColor theme="5" tint="0.79998168889431442"/>
  </sheetPr>
  <dimension ref="B2:E242"/>
  <sheetViews>
    <sheetView workbookViewId="0"/>
  </sheetViews>
  <sheetFormatPr defaultColWidth="8.7109375" defaultRowHeight="12.75" x14ac:dyDescent="0.2"/>
  <cols>
    <col min="1" max="1" width="6.42578125" style="6" customWidth="1"/>
    <col min="2" max="2" width="57" style="6" customWidth="1"/>
    <col min="3" max="5" width="10.42578125" style="6" customWidth="1"/>
    <col min="6" max="16384" width="8.7109375" style="6"/>
  </cols>
  <sheetData>
    <row r="2" spans="2:5" x14ac:dyDescent="0.2">
      <c r="B2" s="10" t="s">
        <v>311</v>
      </c>
    </row>
    <row r="5" spans="2:5" x14ac:dyDescent="0.2">
      <c r="B5" s="11"/>
      <c r="C5" s="11">
        <v>2022</v>
      </c>
      <c r="D5" s="11">
        <v>2023</v>
      </c>
      <c r="E5" s="11">
        <v>2024</v>
      </c>
    </row>
    <row r="6" spans="2:5" x14ac:dyDescent="0.2">
      <c r="B6" s="11"/>
      <c r="C6" s="11" t="s">
        <v>47</v>
      </c>
      <c r="D6" s="11" t="s">
        <v>47</v>
      </c>
      <c r="E6" s="11" t="s">
        <v>47</v>
      </c>
    </row>
    <row r="7" spans="2:5" x14ac:dyDescent="0.2">
      <c r="B7" s="12" t="s">
        <v>312</v>
      </c>
      <c r="C7" s="13"/>
      <c r="D7" s="13"/>
      <c r="E7" s="13"/>
    </row>
    <row r="8" spans="2:5" x14ac:dyDescent="0.2">
      <c r="B8" s="14" t="s">
        <v>17</v>
      </c>
      <c r="C8" s="28"/>
      <c r="D8" s="28"/>
      <c r="E8" s="28">
        <v>1</v>
      </c>
    </row>
    <row r="9" spans="2:5" x14ac:dyDescent="0.2">
      <c r="B9" s="14" t="s">
        <v>18</v>
      </c>
      <c r="C9" s="28"/>
      <c r="D9" s="28"/>
      <c r="E9" s="28">
        <v>0.75</v>
      </c>
    </row>
    <row r="10" spans="2:5" x14ac:dyDescent="0.2">
      <c r="B10" s="14" t="s">
        <v>19</v>
      </c>
      <c r="C10" s="28"/>
      <c r="D10" s="28"/>
      <c r="E10" s="28"/>
    </row>
    <row r="11" spans="2:5" x14ac:dyDescent="0.2">
      <c r="B11" s="14" t="s">
        <v>20</v>
      </c>
      <c r="C11" s="28">
        <v>0.99599057250541612</v>
      </c>
      <c r="D11" s="28">
        <v>0.90926256579144282</v>
      </c>
      <c r="E11" s="28">
        <v>0.98199999999999998</v>
      </c>
    </row>
    <row r="12" spans="2:5" x14ac:dyDescent="0.2">
      <c r="B12" s="14" t="s">
        <v>21</v>
      </c>
      <c r="C12" s="28">
        <v>0.65</v>
      </c>
      <c r="D12" s="28">
        <v>0.73</v>
      </c>
      <c r="E12" s="28">
        <v>0.69</v>
      </c>
    </row>
    <row r="13" spans="2:5" x14ac:dyDescent="0.2">
      <c r="B13" s="14" t="s">
        <v>22</v>
      </c>
      <c r="C13" s="28"/>
      <c r="D13" s="28"/>
      <c r="E13" s="28">
        <v>0.99960000000000004</v>
      </c>
    </row>
    <row r="14" spans="2:5" x14ac:dyDescent="0.2">
      <c r="B14" s="14" t="s">
        <v>23</v>
      </c>
      <c r="C14" s="28"/>
      <c r="D14" s="28"/>
      <c r="E14" s="28">
        <v>1</v>
      </c>
    </row>
    <row r="15" spans="2:5" x14ac:dyDescent="0.2">
      <c r="B15" s="14" t="s">
        <v>24</v>
      </c>
      <c r="C15" s="28">
        <v>0.9</v>
      </c>
      <c r="D15" s="28">
        <v>0.9</v>
      </c>
      <c r="E15" s="28">
        <v>0.96</v>
      </c>
    </row>
    <row r="16" spans="2:5" x14ac:dyDescent="0.2">
      <c r="B16" s="14" t="s">
        <v>25</v>
      </c>
      <c r="C16" s="28"/>
      <c r="D16" s="28"/>
      <c r="E16" s="28">
        <v>0.9</v>
      </c>
    </row>
    <row r="17" spans="2:5" x14ac:dyDescent="0.2">
      <c r="B17" s="14" t="s">
        <v>26</v>
      </c>
      <c r="C17" s="28"/>
      <c r="D17" s="28"/>
      <c r="E17" s="28"/>
    </row>
    <row r="18" spans="2:5" x14ac:dyDescent="0.2">
      <c r="B18" s="14" t="s">
        <v>27</v>
      </c>
      <c r="C18" s="28"/>
      <c r="D18" s="28"/>
      <c r="E18" s="28">
        <v>0.95</v>
      </c>
    </row>
    <row r="19" spans="2:5" x14ac:dyDescent="0.2">
      <c r="B19" s="14" t="s">
        <v>28</v>
      </c>
      <c r="C19" s="28"/>
      <c r="D19" s="28"/>
      <c r="E19" s="28">
        <v>1</v>
      </c>
    </row>
    <row r="20" spans="2:5" x14ac:dyDescent="0.2">
      <c r="B20" s="27" t="s">
        <v>0</v>
      </c>
      <c r="C20" s="43"/>
      <c r="D20" s="43"/>
      <c r="E20" s="43">
        <v>0.92</v>
      </c>
    </row>
    <row r="23" spans="2:5" x14ac:dyDescent="0.2">
      <c r="B23" s="11"/>
      <c r="C23" s="11" t="s">
        <v>32</v>
      </c>
      <c r="D23" s="11" t="s">
        <v>33</v>
      </c>
      <c r="E23" s="11">
        <v>2024</v>
      </c>
    </row>
    <row r="24" spans="2:5" x14ac:dyDescent="0.2">
      <c r="B24" s="11"/>
      <c r="C24" s="11" t="s">
        <v>66</v>
      </c>
      <c r="D24" s="11" t="s">
        <v>66</v>
      </c>
      <c r="E24" s="11" t="s">
        <v>66</v>
      </c>
    </row>
    <row r="25" spans="2:5" x14ac:dyDescent="0.2">
      <c r="B25" s="12" t="s">
        <v>313</v>
      </c>
      <c r="C25" s="13"/>
      <c r="D25" s="13"/>
      <c r="E25" s="13"/>
    </row>
    <row r="26" spans="2:5" x14ac:dyDescent="0.2">
      <c r="B26" s="14" t="s">
        <v>17</v>
      </c>
      <c r="C26" s="16"/>
      <c r="D26" s="16"/>
      <c r="E26" s="16">
        <v>62</v>
      </c>
    </row>
    <row r="27" spans="2:5" x14ac:dyDescent="0.2">
      <c r="B27" s="14" t="s">
        <v>18</v>
      </c>
      <c r="C27" s="16"/>
      <c r="D27" s="16"/>
      <c r="E27" s="16">
        <v>219</v>
      </c>
    </row>
    <row r="28" spans="2:5" x14ac:dyDescent="0.2">
      <c r="B28" s="14" t="s">
        <v>19</v>
      </c>
      <c r="C28" s="16"/>
      <c r="D28" s="16"/>
      <c r="E28" s="16"/>
    </row>
    <row r="29" spans="2:5" x14ac:dyDescent="0.2">
      <c r="B29" s="14" t="s">
        <v>20</v>
      </c>
      <c r="C29" s="16">
        <v>182</v>
      </c>
      <c r="D29" s="16">
        <v>265</v>
      </c>
      <c r="E29" s="16">
        <v>362</v>
      </c>
    </row>
    <row r="30" spans="2:5" x14ac:dyDescent="0.2">
      <c r="B30" s="14" t="s">
        <v>21</v>
      </c>
      <c r="C30" s="16">
        <v>720</v>
      </c>
      <c r="D30" s="16">
        <v>793</v>
      </c>
      <c r="E30" s="16">
        <v>1178</v>
      </c>
    </row>
    <row r="31" spans="2:5" x14ac:dyDescent="0.2">
      <c r="B31" s="14" t="s">
        <v>22</v>
      </c>
      <c r="C31" s="16"/>
      <c r="D31" s="16"/>
      <c r="E31" s="16">
        <v>60</v>
      </c>
    </row>
    <row r="32" spans="2:5" x14ac:dyDescent="0.2">
      <c r="B32" s="14" t="s">
        <v>23</v>
      </c>
      <c r="C32" s="16"/>
      <c r="D32" s="16"/>
      <c r="E32" s="16">
        <v>60</v>
      </c>
    </row>
    <row r="33" spans="2:5" x14ac:dyDescent="0.2">
      <c r="B33" s="14" t="s">
        <v>24</v>
      </c>
      <c r="C33" s="16">
        <v>120</v>
      </c>
      <c r="D33" s="16">
        <v>120</v>
      </c>
      <c r="E33" s="16">
        <v>138</v>
      </c>
    </row>
    <row r="34" spans="2:5" x14ac:dyDescent="0.2">
      <c r="B34" s="14" t="s">
        <v>25</v>
      </c>
      <c r="C34" s="16"/>
      <c r="D34" s="16"/>
      <c r="E34" s="16">
        <v>84</v>
      </c>
    </row>
    <row r="35" spans="2:5" x14ac:dyDescent="0.2">
      <c r="B35" s="14" t="s">
        <v>26</v>
      </c>
      <c r="C35" s="16"/>
      <c r="D35" s="16"/>
      <c r="E35" s="16"/>
    </row>
    <row r="36" spans="2:5" x14ac:dyDescent="0.2">
      <c r="B36" s="14" t="s">
        <v>27</v>
      </c>
      <c r="C36" s="16"/>
      <c r="D36" s="16"/>
      <c r="E36" s="16">
        <v>269</v>
      </c>
    </row>
    <row r="37" spans="2:5" x14ac:dyDescent="0.2">
      <c r="B37" s="14" t="s">
        <v>28</v>
      </c>
      <c r="C37" s="16"/>
      <c r="D37" s="16"/>
      <c r="E37" s="16">
        <v>50</v>
      </c>
    </row>
    <row r="38" spans="2:5" x14ac:dyDescent="0.2">
      <c r="B38" s="27" t="s">
        <v>0</v>
      </c>
      <c r="C38" s="17">
        <v>1022</v>
      </c>
      <c r="D38" s="17">
        <v>1178</v>
      </c>
      <c r="E38" s="17">
        <v>2482</v>
      </c>
    </row>
    <row r="41" spans="2:5" x14ac:dyDescent="0.2">
      <c r="B41" s="11"/>
      <c r="C41" s="11" t="s">
        <v>32</v>
      </c>
      <c r="D41" s="11" t="s">
        <v>33</v>
      </c>
      <c r="E41" s="11">
        <v>2024</v>
      </c>
    </row>
    <row r="42" spans="2:5" x14ac:dyDescent="0.2">
      <c r="B42" s="11"/>
      <c r="C42" s="11" t="s">
        <v>66</v>
      </c>
      <c r="D42" s="11" t="s">
        <v>66</v>
      </c>
      <c r="E42" s="11" t="s">
        <v>66</v>
      </c>
    </row>
    <row r="43" spans="2:5" x14ac:dyDescent="0.2">
      <c r="B43" s="12" t="s">
        <v>314</v>
      </c>
      <c r="C43" s="13"/>
      <c r="D43" s="13"/>
      <c r="E43" s="13"/>
    </row>
    <row r="44" spans="2:5" x14ac:dyDescent="0.2">
      <c r="B44" s="14" t="s">
        <v>17</v>
      </c>
      <c r="C44" s="16"/>
      <c r="D44" s="16"/>
      <c r="E44" s="16">
        <v>62</v>
      </c>
    </row>
    <row r="45" spans="2:5" x14ac:dyDescent="0.2">
      <c r="B45" s="14" t="s">
        <v>18</v>
      </c>
      <c r="C45" s="16"/>
      <c r="D45" s="16"/>
      <c r="E45" s="16">
        <v>217</v>
      </c>
    </row>
    <row r="46" spans="2:5" x14ac:dyDescent="0.2">
      <c r="B46" s="14" t="s">
        <v>19</v>
      </c>
      <c r="C46" s="16"/>
      <c r="D46" s="16"/>
      <c r="E46" s="16"/>
    </row>
    <row r="47" spans="2:5" x14ac:dyDescent="0.2">
      <c r="B47" s="14" t="s">
        <v>20</v>
      </c>
      <c r="C47" s="16">
        <v>174</v>
      </c>
      <c r="D47" s="16">
        <v>251</v>
      </c>
      <c r="E47" s="16">
        <v>346</v>
      </c>
    </row>
    <row r="48" spans="2:5" x14ac:dyDescent="0.2">
      <c r="B48" s="14" t="s">
        <v>21</v>
      </c>
      <c r="C48" s="16">
        <v>502</v>
      </c>
      <c r="D48" s="16">
        <v>610</v>
      </c>
      <c r="E48" s="16">
        <v>668</v>
      </c>
    </row>
    <row r="49" spans="2:5" x14ac:dyDescent="0.2">
      <c r="B49" s="14" t="s">
        <v>22</v>
      </c>
      <c r="C49" s="16"/>
      <c r="D49" s="16"/>
      <c r="E49" s="16">
        <v>59</v>
      </c>
    </row>
    <row r="50" spans="2:5" x14ac:dyDescent="0.2">
      <c r="B50" s="14" t="s">
        <v>23</v>
      </c>
      <c r="C50" s="16"/>
      <c r="D50" s="16"/>
      <c r="E50" s="16">
        <v>60</v>
      </c>
    </row>
    <row r="51" spans="2:5" x14ac:dyDescent="0.2">
      <c r="B51" s="14" t="s">
        <v>24</v>
      </c>
      <c r="C51" s="16">
        <v>115</v>
      </c>
      <c r="D51" s="16">
        <v>115</v>
      </c>
      <c r="E51" s="16">
        <v>135</v>
      </c>
    </row>
    <row r="52" spans="2:5" x14ac:dyDescent="0.2">
      <c r="B52" s="14" t="s">
        <v>25</v>
      </c>
      <c r="C52" s="16"/>
      <c r="D52" s="16"/>
      <c r="E52" s="16">
        <v>81</v>
      </c>
    </row>
    <row r="53" spans="2:5" x14ac:dyDescent="0.2">
      <c r="B53" s="14" t="s">
        <v>26</v>
      </c>
      <c r="C53" s="16"/>
      <c r="D53" s="16"/>
      <c r="E53" s="16"/>
    </row>
    <row r="54" spans="2:5" x14ac:dyDescent="0.2">
      <c r="B54" s="14" t="s">
        <v>27</v>
      </c>
      <c r="C54" s="16"/>
      <c r="D54" s="16"/>
      <c r="E54" s="16">
        <v>257</v>
      </c>
    </row>
    <row r="55" spans="2:5" x14ac:dyDescent="0.2">
      <c r="B55" s="14" t="s">
        <v>28</v>
      </c>
      <c r="C55" s="16"/>
      <c r="D55" s="16"/>
      <c r="E55" s="16">
        <v>50</v>
      </c>
    </row>
    <row r="56" spans="2:5" x14ac:dyDescent="0.2">
      <c r="B56" s="27" t="s">
        <v>0</v>
      </c>
      <c r="C56" s="17">
        <v>791</v>
      </c>
      <c r="D56" s="17">
        <v>976</v>
      </c>
      <c r="E56" s="17">
        <v>1935</v>
      </c>
    </row>
    <row r="59" spans="2:5" x14ac:dyDescent="0.2">
      <c r="B59" s="10" t="s">
        <v>55</v>
      </c>
    </row>
    <row r="60" spans="2:5" x14ac:dyDescent="0.2">
      <c r="B60" s="93" t="s">
        <v>56</v>
      </c>
      <c r="C60" s="93"/>
      <c r="D60" s="93"/>
      <c r="E60" s="93"/>
    </row>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8"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sheetData>
  <sheetProtection algorithmName="SHA-512" hashValue="g9CtIJnYKNnZ8jbu7qtBN6IgSFgwJy5758w16kjRd1CQyESrs/kzIENc8uBN0sgLs74CFqFbAZA5e+EZ9J6Ryg==" saltValue="uT8l24mf4yCmt/CVrsZbDA==" spinCount="100000" sheet="1" objects="1" scenarios="1"/>
  <mergeCells count="1">
    <mergeCell ref="B60:E6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CE4C-EC13-447D-8F1D-830BF7663B6B}">
  <sheetPr>
    <tabColor theme="5" tint="0.79998168889431442"/>
  </sheetPr>
  <dimension ref="B2:E225"/>
  <sheetViews>
    <sheetView workbookViewId="0"/>
  </sheetViews>
  <sheetFormatPr defaultColWidth="8.7109375" defaultRowHeight="12.75" x14ac:dyDescent="0.2"/>
  <cols>
    <col min="1" max="1" width="6.42578125" style="6" customWidth="1"/>
    <col min="2" max="2" width="57" style="6" customWidth="1"/>
    <col min="3" max="5" width="10.42578125" style="6" customWidth="1"/>
    <col min="6" max="16384" width="8.7109375" style="6"/>
  </cols>
  <sheetData>
    <row r="2" spans="2:5" x14ac:dyDescent="0.2">
      <c r="B2" s="10" t="s">
        <v>329</v>
      </c>
    </row>
    <row r="5" spans="2:5" x14ac:dyDescent="0.2">
      <c r="B5" s="11"/>
      <c r="C5" s="11">
        <v>2022</v>
      </c>
      <c r="D5" s="11">
        <v>2023</v>
      </c>
      <c r="E5" s="11">
        <v>2024</v>
      </c>
    </row>
    <row r="6" spans="2:5" x14ac:dyDescent="0.2">
      <c r="B6" s="11"/>
      <c r="C6" s="11" t="s">
        <v>66</v>
      </c>
      <c r="D6" s="11" t="s">
        <v>66</v>
      </c>
      <c r="E6" s="11" t="s">
        <v>66</v>
      </c>
    </row>
    <row r="7" spans="2:5" x14ac:dyDescent="0.2">
      <c r="B7" s="12" t="s">
        <v>328</v>
      </c>
      <c r="C7" s="13"/>
      <c r="D7" s="13"/>
      <c r="E7" s="13"/>
    </row>
    <row r="8" spans="2:5" x14ac:dyDescent="0.2">
      <c r="B8" s="14" t="s">
        <v>17</v>
      </c>
      <c r="C8" s="16">
        <v>11</v>
      </c>
      <c r="D8" s="16">
        <v>11</v>
      </c>
      <c r="E8" s="16">
        <v>11</v>
      </c>
    </row>
    <row r="9" spans="2:5" x14ac:dyDescent="0.2">
      <c r="B9" s="14" t="s">
        <v>18</v>
      </c>
      <c r="C9" s="16">
        <v>5</v>
      </c>
      <c r="D9" s="16">
        <v>5</v>
      </c>
      <c r="E9" s="16">
        <v>5</v>
      </c>
    </row>
    <row r="10" spans="2:5" x14ac:dyDescent="0.2">
      <c r="B10" s="14" t="s">
        <v>19</v>
      </c>
      <c r="C10" s="16">
        <v>1</v>
      </c>
      <c r="D10" s="16">
        <v>1</v>
      </c>
      <c r="E10" s="16">
        <v>1</v>
      </c>
    </row>
    <row r="11" spans="2:5" x14ac:dyDescent="0.2">
      <c r="B11" s="14" t="s">
        <v>20</v>
      </c>
      <c r="C11" s="16">
        <v>44</v>
      </c>
      <c r="D11" s="16">
        <v>44</v>
      </c>
      <c r="E11" s="16">
        <v>43</v>
      </c>
    </row>
    <row r="12" spans="2:5" x14ac:dyDescent="0.2">
      <c r="B12" s="14" t="s">
        <v>21</v>
      </c>
      <c r="C12" s="16">
        <v>75</v>
      </c>
      <c r="D12" s="16">
        <v>67</v>
      </c>
      <c r="E12" s="16">
        <v>69</v>
      </c>
    </row>
    <row r="13" spans="2:5" x14ac:dyDescent="0.2">
      <c r="B13" s="14" t="s">
        <v>22</v>
      </c>
      <c r="C13" s="16">
        <v>9</v>
      </c>
      <c r="D13" s="16">
        <v>9</v>
      </c>
      <c r="E13" s="16">
        <v>6</v>
      </c>
    </row>
    <row r="14" spans="2:5" x14ac:dyDescent="0.2">
      <c r="B14" s="14" t="s">
        <v>23</v>
      </c>
      <c r="C14" s="16">
        <v>5</v>
      </c>
      <c r="D14" s="16">
        <v>5</v>
      </c>
      <c r="E14" s="16">
        <v>4</v>
      </c>
    </row>
    <row r="15" spans="2:5" x14ac:dyDescent="0.2">
      <c r="B15" s="14" t="s">
        <v>24</v>
      </c>
      <c r="C15" s="16">
        <v>34</v>
      </c>
      <c r="D15" s="16">
        <v>34</v>
      </c>
      <c r="E15" s="16">
        <v>34</v>
      </c>
    </row>
    <row r="16" spans="2:5" x14ac:dyDescent="0.2">
      <c r="B16" s="14" t="s">
        <v>25</v>
      </c>
      <c r="C16" s="16">
        <v>2</v>
      </c>
      <c r="D16" s="16">
        <v>2</v>
      </c>
      <c r="E16" s="16">
        <v>2</v>
      </c>
    </row>
    <row r="17" spans="2:5" x14ac:dyDescent="0.2">
      <c r="B17" s="14" t="s">
        <v>26</v>
      </c>
      <c r="C17" s="16">
        <v>1</v>
      </c>
      <c r="D17" s="16">
        <v>1</v>
      </c>
      <c r="E17" s="16">
        <v>1</v>
      </c>
    </row>
    <row r="18" spans="2:5" x14ac:dyDescent="0.2">
      <c r="B18" s="14" t="s">
        <v>27</v>
      </c>
      <c r="C18" s="16">
        <v>8</v>
      </c>
      <c r="D18" s="16">
        <v>8</v>
      </c>
      <c r="E18" s="16">
        <v>8</v>
      </c>
    </row>
    <row r="19" spans="2:5" x14ac:dyDescent="0.2">
      <c r="B19" s="14" t="s">
        <v>28</v>
      </c>
      <c r="C19" s="16">
        <v>6</v>
      </c>
      <c r="D19" s="16">
        <v>6</v>
      </c>
      <c r="E19" s="16">
        <v>5</v>
      </c>
    </row>
    <row r="20" spans="2:5" x14ac:dyDescent="0.2">
      <c r="B20" s="27" t="s">
        <v>0</v>
      </c>
      <c r="C20" s="17">
        <v>201</v>
      </c>
      <c r="D20" s="17">
        <v>193</v>
      </c>
      <c r="E20" s="17">
        <v>188</v>
      </c>
    </row>
    <row r="23" spans="2:5" x14ac:dyDescent="0.2">
      <c r="B23" s="11"/>
      <c r="C23" s="11">
        <v>2022</v>
      </c>
      <c r="D23" s="11">
        <v>2023</v>
      </c>
      <c r="E23" s="11">
        <v>2024</v>
      </c>
    </row>
    <row r="24" spans="2:5" x14ac:dyDescent="0.2">
      <c r="B24" s="11"/>
      <c r="C24" s="11" t="s">
        <v>66</v>
      </c>
      <c r="D24" s="11" t="s">
        <v>66</v>
      </c>
      <c r="E24" s="11" t="s">
        <v>66</v>
      </c>
    </row>
    <row r="25" spans="2:5" x14ac:dyDescent="0.2">
      <c r="B25" s="12" t="s">
        <v>330</v>
      </c>
      <c r="C25" s="13"/>
      <c r="D25" s="13"/>
      <c r="E25" s="13"/>
    </row>
    <row r="26" spans="2:5" x14ac:dyDescent="0.2">
      <c r="B26" s="14" t="s">
        <v>17</v>
      </c>
      <c r="C26" s="16">
        <v>11</v>
      </c>
      <c r="D26" s="16">
        <v>11</v>
      </c>
      <c r="E26" s="16">
        <v>11</v>
      </c>
    </row>
    <row r="27" spans="2:5" x14ac:dyDescent="0.2">
      <c r="B27" s="14" t="s">
        <v>18</v>
      </c>
      <c r="C27" s="16">
        <v>5</v>
      </c>
      <c r="D27" s="16">
        <v>5</v>
      </c>
      <c r="E27" s="16">
        <v>5</v>
      </c>
    </row>
    <row r="28" spans="2:5" x14ac:dyDescent="0.2">
      <c r="B28" s="14" t="s">
        <v>19</v>
      </c>
      <c r="C28" s="16">
        <v>0</v>
      </c>
      <c r="D28" s="16">
        <v>0</v>
      </c>
      <c r="E28" s="16">
        <v>0</v>
      </c>
    </row>
    <row r="29" spans="2:5" x14ac:dyDescent="0.2">
      <c r="B29" s="14" t="s">
        <v>20</v>
      </c>
      <c r="C29" s="16">
        <v>139</v>
      </c>
      <c r="D29" s="16">
        <v>131</v>
      </c>
      <c r="E29" s="16">
        <v>130</v>
      </c>
    </row>
    <row r="30" spans="2:5" x14ac:dyDescent="0.2">
      <c r="B30" s="14" t="s">
        <v>21</v>
      </c>
      <c r="C30" s="16">
        <v>238</v>
      </c>
      <c r="D30" s="16">
        <v>247</v>
      </c>
      <c r="E30" s="16">
        <v>245</v>
      </c>
    </row>
    <row r="31" spans="2:5" x14ac:dyDescent="0.2">
      <c r="B31" s="14" t="s">
        <v>22</v>
      </c>
      <c r="C31" s="16">
        <v>22</v>
      </c>
      <c r="D31" s="16">
        <v>22</v>
      </c>
      <c r="E31" s="16">
        <v>20</v>
      </c>
    </row>
    <row r="32" spans="2:5" x14ac:dyDescent="0.2">
      <c r="B32" s="14" t="s">
        <v>23</v>
      </c>
      <c r="C32" s="16">
        <v>5</v>
      </c>
      <c r="D32" s="16">
        <v>5</v>
      </c>
      <c r="E32" s="16">
        <v>4</v>
      </c>
    </row>
    <row r="33" spans="2:5" x14ac:dyDescent="0.2">
      <c r="B33" s="14" t="s">
        <v>24</v>
      </c>
      <c r="C33" s="16">
        <v>117</v>
      </c>
      <c r="D33" s="16">
        <v>121</v>
      </c>
      <c r="E33" s="16">
        <v>121</v>
      </c>
    </row>
    <row r="34" spans="2:5" x14ac:dyDescent="0.2">
      <c r="B34" s="14" t="s">
        <v>25</v>
      </c>
      <c r="C34" s="16">
        <v>4</v>
      </c>
      <c r="D34" s="16">
        <v>4</v>
      </c>
      <c r="E34" s="16">
        <v>4</v>
      </c>
    </row>
    <row r="35" spans="2:5" x14ac:dyDescent="0.2">
      <c r="B35" s="14" t="s">
        <v>26</v>
      </c>
      <c r="C35" s="16">
        <v>0</v>
      </c>
      <c r="D35" s="16">
        <v>0</v>
      </c>
      <c r="E35" s="16">
        <v>0</v>
      </c>
    </row>
    <row r="36" spans="2:5" x14ac:dyDescent="0.2">
      <c r="B36" s="14" t="s">
        <v>27</v>
      </c>
      <c r="C36" s="16">
        <v>47</v>
      </c>
      <c r="D36" s="16">
        <v>49</v>
      </c>
      <c r="E36" s="16">
        <v>51</v>
      </c>
    </row>
    <row r="37" spans="2:5" x14ac:dyDescent="0.2">
      <c r="B37" s="14" t="s">
        <v>28</v>
      </c>
      <c r="C37" s="16">
        <v>7</v>
      </c>
      <c r="D37" s="16">
        <v>7</v>
      </c>
      <c r="E37" s="16">
        <v>6</v>
      </c>
    </row>
    <row r="38" spans="2:5" x14ac:dyDescent="0.2">
      <c r="B38" s="27" t="s">
        <v>0</v>
      </c>
      <c r="C38" s="17">
        <v>595</v>
      </c>
      <c r="D38" s="17">
        <v>602</v>
      </c>
      <c r="E38" s="17">
        <v>597</v>
      </c>
    </row>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60"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sheetData>
  <sheetProtection algorithmName="SHA-512" hashValue="Wl8ccb0WkpeQkgdEzjcnWqqJ+2vMfqi4xSWJWZ79U4838U7lTsGYY8ui5/9Nhsf2GbgBHTvs20hYAB7A7VOrIw==" saltValue="P9oA1ukBwjIzgphYgI97Cw=="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0C2D-F311-4B59-B6E9-EA7F21146A6D}">
  <sheetPr>
    <tabColor theme="4" tint="0.39997558519241921"/>
  </sheetPr>
  <dimension ref="A1"/>
  <sheetViews>
    <sheetView workbookViewId="0"/>
  </sheetViews>
  <sheetFormatPr defaultColWidth="9.140625" defaultRowHeight="15" x14ac:dyDescent="0.25"/>
  <cols>
    <col min="1" max="16384" width="9.140625" style="1"/>
  </cols>
  <sheetData/>
  <sheetProtection algorithmName="SHA-512" hashValue="sGbbaNItLcwcoHOdizKxE9hTDhY5BP9HZGvj7wauMAO62/R74f92KQQgUFXUBWZRfMbTMKbHLfWb8fAeEEMZWg==" saltValue="/jpU5ey7Q+2GINd5Z5qbS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FF127-669F-4BFD-80AC-04ACF2EC807D}">
  <sheetPr>
    <tabColor theme="4" tint="0.79998168889431442"/>
  </sheetPr>
  <dimension ref="B2:F16"/>
  <sheetViews>
    <sheetView workbookViewId="0"/>
  </sheetViews>
  <sheetFormatPr defaultColWidth="8.7109375" defaultRowHeight="12.75" x14ac:dyDescent="0.2"/>
  <cols>
    <col min="1" max="1" width="6.42578125" style="6" customWidth="1"/>
    <col min="2" max="2" width="57" style="6" customWidth="1"/>
    <col min="3" max="3" width="10.42578125" style="6" customWidth="1"/>
    <col min="4" max="16384" width="8.7109375" style="6"/>
  </cols>
  <sheetData>
    <row r="2" spans="2:6" x14ac:dyDescent="0.2">
      <c r="B2" s="10" t="s">
        <v>311</v>
      </c>
    </row>
    <row r="5" spans="2:6" x14ac:dyDescent="0.2">
      <c r="B5" s="27" t="s">
        <v>315</v>
      </c>
      <c r="C5" s="27" t="s">
        <v>316</v>
      </c>
      <c r="D5" s="27">
        <v>2022</v>
      </c>
      <c r="E5" s="27">
        <v>2023</v>
      </c>
      <c r="F5" s="27">
        <v>2024</v>
      </c>
    </row>
    <row r="6" spans="2:6" x14ac:dyDescent="0.2">
      <c r="B6" s="14" t="s">
        <v>317</v>
      </c>
      <c r="C6" s="14" t="s">
        <v>66</v>
      </c>
      <c r="D6" s="45">
        <v>11</v>
      </c>
      <c r="E6" s="45">
        <v>11</v>
      </c>
      <c r="F6" s="45">
        <v>10</v>
      </c>
    </row>
    <row r="7" spans="2:6" x14ac:dyDescent="0.2">
      <c r="B7" s="14" t="s">
        <v>318</v>
      </c>
      <c r="C7" s="14" t="s">
        <v>66</v>
      </c>
      <c r="D7" s="45">
        <v>0</v>
      </c>
      <c r="E7" s="45">
        <v>0</v>
      </c>
      <c r="F7" s="45">
        <v>0</v>
      </c>
    </row>
    <row r="8" spans="2:6" x14ac:dyDescent="0.2">
      <c r="B8" s="14" t="s">
        <v>319</v>
      </c>
      <c r="C8" s="14" t="s">
        <v>66</v>
      </c>
      <c r="D8" s="45">
        <v>11</v>
      </c>
      <c r="E8" s="45">
        <v>11</v>
      </c>
      <c r="F8" s="45">
        <v>10</v>
      </c>
    </row>
    <row r="9" spans="2:6" x14ac:dyDescent="0.2">
      <c r="B9" s="14" t="s">
        <v>320</v>
      </c>
      <c r="C9" s="14" t="s">
        <v>47</v>
      </c>
      <c r="D9" s="47">
        <v>0</v>
      </c>
      <c r="E9" s="47">
        <v>0</v>
      </c>
      <c r="F9" s="47">
        <v>0</v>
      </c>
    </row>
    <row r="10" spans="2:6" x14ac:dyDescent="0.2">
      <c r="B10" s="14" t="s">
        <v>321</v>
      </c>
      <c r="C10" s="14" t="s">
        <v>47</v>
      </c>
      <c r="D10" s="47">
        <v>1</v>
      </c>
      <c r="E10" s="47">
        <v>1</v>
      </c>
      <c r="F10" s="47">
        <v>1</v>
      </c>
    </row>
    <row r="11" spans="2:6" x14ac:dyDescent="0.2">
      <c r="B11" s="14" t="s">
        <v>322</v>
      </c>
      <c r="C11" s="14" t="s">
        <v>66</v>
      </c>
      <c r="D11" s="45">
        <v>5</v>
      </c>
      <c r="E11" s="45">
        <v>5</v>
      </c>
      <c r="F11" s="45">
        <v>5</v>
      </c>
    </row>
    <row r="12" spans="2:6" x14ac:dyDescent="0.2">
      <c r="B12" s="14" t="s">
        <v>323</v>
      </c>
      <c r="C12" s="14" t="s">
        <v>66</v>
      </c>
      <c r="D12" s="45">
        <v>6</v>
      </c>
      <c r="E12" s="45">
        <v>6</v>
      </c>
      <c r="F12" s="45">
        <v>5</v>
      </c>
    </row>
    <row r="13" spans="2:6" x14ac:dyDescent="0.2">
      <c r="B13" s="14" t="s">
        <v>324</v>
      </c>
      <c r="C13" s="14" t="s">
        <v>47</v>
      </c>
      <c r="D13" s="21">
        <v>0.45454545454545453</v>
      </c>
      <c r="E13" s="21">
        <v>0.45454545454545453</v>
      </c>
      <c r="F13" s="21">
        <v>0.5</v>
      </c>
    </row>
    <row r="14" spans="2:6" x14ac:dyDescent="0.2">
      <c r="B14" s="14" t="s">
        <v>325</v>
      </c>
      <c r="C14" s="14" t="s">
        <v>47</v>
      </c>
      <c r="D14" s="21">
        <v>0</v>
      </c>
      <c r="E14" s="21">
        <v>0</v>
      </c>
      <c r="F14" s="21">
        <v>0</v>
      </c>
    </row>
    <row r="15" spans="2:6" x14ac:dyDescent="0.2">
      <c r="B15" s="14" t="s">
        <v>326</v>
      </c>
      <c r="C15" s="14" t="s">
        <v>47</v>
      </c>
      <c r="D15" s="21">
        <v>1</v>
      </c>
      <c r="E15" s="21">
        <v>1</v>
      </c>
      <c r="F15" s="21">
        <v>1</v>
      </c>
    </row>
    <row r="16" spans="2:6" x14ac:dyDescent="0.2">
      <c r="B16" s="44" t="s">
        <v>327</v>
      </c>
      <c r="C16" s="44" t="s">
        <v>66</v>
      </c>
      <c r="D16" s="46"/>
      <c r="E16" s="46">
        <v>0</v>
      </c>
      <c r="F16" s="46">
        <v>0</v>
      </c>
    </row>
  </sheetData>
  <sheetProtection algorithmName="SHA-512" hashValue="lmIpHIJuVzHIyJigfYPS5lRIInvdO05AXDjbgt13w5B2/DEEWzZrZozOhsGIijhqEpWk6xtmIynQJopCOY9lPQ==" saltValue="AL0nBmR0TbEzxcTPsv3VIQ==" spinCount="100000"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CEAB5-A20D-4215-8B17-8CEE421C6950}">
  <sheetPr>
    <tabColor theme="4" tint="0.79998168889431442"/>
  </sheetPr>
  <dimension ref="B2:E154"/>
  <sheetViews>
    <sheetView workbookViewId="0">
      <selection activeCell="F19" sqref="F19"/>
    </sheetView>
  </sheetViews>
  <sheetFormatPr defaultColWidth="8.7109375" defaultRowHeight="12.75" x14ac:dyDescent="0.2"/>
  <cols>
    <col min="1" max="1" width="6.42578125" style="6" customWidth="1"/>
    <col min="2" max="2" width="57" style="6" customWidth="1"/>
    <col min="3" max="5" width="10.42578125" style="6" customWidth="1"/>
    <col min="6" max="16384" width="8.7109375" style="6"/>
  </cols>
  <sheetData>
    <row r="2" spans="2:5" x14ac:dyDescent="0.2">
      <c r="B2" s="10" t="s">
        <v>332</v>
      </c>
    </row>
    <row r="5" spans="2:5" x14ac:dyDescent="0.2">
      <c r="B5" s="11"/>
      <c r="C5" s="11" t="s">
        <v>32</v>
      </c>
      <c r="D5" s="11" t="s">
        <v>33</v>
      </c>
      <c r="E5" s="11">
        <v>2024</v>
      </c>
    </row>
    <row r="6" spans="2:5" x14ac:dyDescent="0.2">
      <c r="B6" s="11"/>
      <c r="C6" s="11" t="s">
        <v>66</v>
      </c>
      <c r="D6" s="11" t="s">
        <v>66</v>
      </c>
      <c r="E6" s="11" t="s">
        <v>66</v>
      </c>
    </row>
    <row r="7" spans="2:5" x14ac:dyDescent="0.2">
      <c r="B7" s="12" t="s">
        <v>333</v>
      </c>
      <c r="C7" s="13"/>
      <c r="D7" s="13"/>
      <c r="E7" s="13"/>
    </row>
    <row r="8" spans="2:5" x14ac:dyDescent="0.2">
      <c r="B8" s="14" t="s">
        <v>17</v>
      </c>
      <c r="C8" s="16"/>
      <c r="D8" s="16"/>
      <c r="E8" s="16">
        <v>0</v>
      </c>
    </row>
    <row r="9" spans="2:5" x14ac:dyDescent="0.2">
      <c r="B9" s="14" t="s">
        <v>18</v>
      </c>
      <c r="C9" s="16"/>
      <c r="D9" s="16"/>
      <c r="E9" s="16">
        <v>0</v>
      </c>
    </row>
    <row r="10" spans="2:5" x14ac:dyDescent="0.2">
      <c r="B10" s="14" t="s">
        <v>19</v>
      </c>
      <c r="C10" s="16"/>
      <c r="D10" s="16"/>
      <c r="E10" s="16">
        <v>0</v>
      </c>
    </row>
    <row r="11" spans="2:5" x14ac:dyDescent="0.2">
      <c r="B11" s="14" t="s">
        <v>20</v>
      </c>
      <c r="C11" s="16">
        <v>0</v>
      </c>
      <c r="D11" s="16">
        <v>0</v>
      </c>
      <c r="E11" s="16">
        <v>0</v>
      </c>
    </row>
    <row r="12" spans="2:5" x14ac:dyDescent="0.2">
      <c r="B12" s="14" t="s">
        <v>21</v>
      </c>
      <c r="C12" s="16">
        <v>0</v>
      </c>
      <c r="D12" s="16">
        <v>0</v>
      </c>
      <c r="E12" s="16">
        <v>0</v>
      </c>
    </row>
    <row r="13" spans="2:5" x14ac:dyDescent="0.2">
      <c r="B13" s="14" t="s">
        <v>22</v>
      </c>
      <c r="C13" s="16"/>
      <c r="D13" s="16"/>
      <c r="E13" s="16">
        <v>0</v>
      </c>
    </row>
    <row r="14" spans="2:5" x14ac:dyDescent="0.2">
      <c r="B14" s="14" t="s">
        <v>23</v>
      </c>
      <c r="C14" s="16"/>
      <c r="D14" s="16"/>
      <c r="E14" s="16">
        <v>0</v>
      </c>
    </row>
    <row r="15" spans="2:5" x14ac:dyDescent="0.2">
      <c r="B15" s="14" t="s">
        <v>24</v>
      </c>
      <c r="C15" s="16">
        <v>0</v>
      </c>
      <c r="D15" s="16">
        <v>0</v>
      </c>
      <c r="E15" s="16">
        <v>0</v>
      </c>
    </row>
    <row r="16" spans="2:5" x14ac:dyDescent="0.2">
      <c r="B16" s="14" t="s">
        <v>25</v>
      </c>
      <c r="C16" s="16"/>
      <c r="D16" s="16"/>
      <c r="E16" s="16">
        <v>0</v>
      </c>
    </row>
    <row r="17" spans="2:5" x14ac:dyDescent="0.2">
      <c r="B17" s="14" t="s">
        <v>26</v>
      </c>
      <c r="C17" s="16"/>
      <c r="D17" s="16"/>
      <c r="E17" s="16">
        <v>0</v>
      </c>
    </row>
    <row r="18" spans="2:5" x14ac:dyDescent="0.2">
      <c r="B18" s="14" t="s">
        <v>27</v>
      </c>
      <c r="C18" s="16"/>
      <c r="D18" s="16"/>
      <c r="E18" s="16">
        <v>0</v>
      </c>
    </row>
    <row r="19" spans="2:5" x14ac:dyDescent="0.2">
      <c r="B19" s="14" t="s">
        <v>28</v>
      </c>
      <c r="C19" s="16"/>
      <c r="D19" s="16"/>
      <c r="E19" s="16">
        <v>0</v>
      </c>
    </row>
    <row r="20" spans="2:5" x14ac:dyDescent="0.2">
      <c r="B20" s="27" t="s">
        <v>0</v>
      </c>
      <c r="C20" s="17">
        <v>0</v>
      </c>
      <c r="D20" s="17">
        <v>0</v>
      </c>
      <c r="E20" s="17">
        <v>0</v>
      </c>
    </row>
    <row r="23" spans="2:5" x14ac:dyDescent="0.2">
      <c r="B23" s="11"/>
      <c r="C23" s="11" t="s">
        <v>32</v>
      </c>
      <c r="D23" s="11" t="s">
        <v>33</v>
      </c>
      <c r="E23" s="11">
        <v>2024</v>
      </c>
    </row>
    <row r="24" spans="2:5" x14ac:dyDescent="0.2">
      <c r="B24" s="11"/>
      <c r="C24" s="11" t="s">
        <v>66</v>
      </c>
      <c r="D24" s="11" t="s">
        <v>66</v>
      </c>
      <c r="E24" s="11" t="s">
        <v>66</v>
      </c>
    </row>
    <row r="25" spans="2:5" x14ac:dyDescent="0.2">
      <c r="B25" s="12" t="s">
        <v>334</v>
      </c>
      <c r="C25" s="13"/>
      <c r="D25" s="13"/>
      <c r="E25" s="13"/>
    </row>
    <row r="26" spans="2:5" x14ac:dyDescent="0.2">
      <c r="B26" s="14" t="s">
        <v>17</v>
      </c>
      <c r="C26" s="16"/>
      <c r="D26" s="16"/>
      <c r="E26" s="16">
        <v>0</v>
      </c>
    </row>
    <row r="27" spans="2:5" x14ac:dyDescent="0.2">
      <c r="B27" s="14" t="s">
        <v>18</v>
      </c>
      <c r="C27" s="16"/>
      <c r="D27" s="16"/>
      <c r="E27" s="16">
        <v>0</v>
      </c>
    </row>
    <row r="28" spans="2:5" x14ac:dyDescent="0.2">
      <c r="B28" s="14" t="s">
        <v>19</v>
      </c>
      <c r="C28" s="16"/>
      <c r="D28" s="16"/>
      <c r="E28" s="16">
        <v>0</v>
      </c>
    </row>
    <row r="29" spans="2:5" x14ac:dyDescent="0.2">
      <c r="B29" s="14" t="s">
        <v>20</v>
      </c>
      <c r="C29" s="16">
        <v>0</v>
      </c>
      <c r="D29" s="16">
        <v>0</v>
      </c>
      <c r="E29" s="16">
        <v>0</v>
      </c>
    </row>
    <row r="30" spans="2:5" x14ac:dyDescent="0.2">
      <c r="B30" s="14" t="s">
        <v>21</v>
      </c>
      <c r="C30" s="16">
        <v>0</v>
      </c>
      <c r="D30" s="16">
        <v>0</v>
      </c>
      <c r="E30" s="16">
        <v>0</v>
      </c>
    </row>
    <row r="31" spans="2:5" x14ac:dyDescent="0.2">
      <c r="B31" s="14" t="s">
        <v>22</v>
      </c>
      <c r="C31" s="16"/>
      <c r="D31" s="16"/>
      <c r="E31" s="16">
        <v>0</v>
      </c>
    </row>
    <row r="32" spans="2:5" x14ac:dyDescent="0.2">
      <c r="B32" s="14" t="s">
        <v>23</v>
      </c>
      <c r="C32" s="16"/>
      <c r="D32" s="16"/>
      <c r="E32" s="16">
        <v>0</v>
      </c>
    </row>
    <row r="33" spans="2:5" x14ac:dyDescent="0.2">
      <c r="B33" s="14" t="s">
        <v>24</v>
      </c>
      <c r="C33" s="16">
        <v>0</v>
      </c>
      <c r="D33" s="16">
        <v>0</v>
      </c>
      <c r="E33" s="16">
        <v>0</v>
      </c>
    </row>
    <row r="34" spans="2:5" x14ac:dyDescent="0.2">
      <c r="B34" s="14" t="s">
        <v>25</v>
      </c>
      <c r="C34" s="16"/>
      <c r="D34" s="16"/>
      <c r="E34" s="16">
        <v>0</v>
      </c>
    </row>
    <row r="35" spans="2:5" x14ac:dyDescent="0.2">
      <c r="B35" s="14" t="s">
        <v>26</v>
      </c>
      <c r="C35" s="16"/>
      <c r="D35" s="16"/>
      <c r="E35" s="16">
        <v>0</v>
      </c>
    </row>
    <row r="36" spans="2:5" x14ac:dyDescent="0.2">
      <c r="B36" s="14" t="s">
        <v>27</v>
      </c>
      <c r="C36" s="16"/>
      <c r="D36" s="16"/>
      <c r="E36" s="16">
        <v>0</v>
      </c>
    </row>
    <row r="37" spans="2:5" x14ac:dyDescent="0.2">
      <c r="B37" s="14" t="s">
        <v>28</v>
      </c>
      <c r="C37" s="16"/>
      <c r="D37" s="16"/>
      <c r="E37" s="16">
        <v>0</v>
      </c>
    </row>
    <row r="38" spans="2:5" x14ac:dyDescent="0.2">
      <c r="B38" s="27" t="s">
        <v>0</v>
      </c>
      <c r="C38" s="17">
        <v>0</v>
      </c>
      <c r="D38" s="17">
        <v>0</v>
      </c>
      <c r="E38" s="17">
        <v>0</v>
      </c>
    </row>
    <row r="41" spans="2:5" x14ac:dyDescent="0.2">
      <c r="B41" s="11"/>
      <c r="C41" s="11" t="s">
        <v>32</v>
      </c>
      <c r="D41" s="11" t="s">
        <v>33</v>
      </c>
      <c r="E41" s="11">
        <v>2024</v>
      </c>
    </row>
    <row r="42" spans="2:5" x14ac:dyDescent="0.2">
      <c r="B42" s="11"/>
      <c r="C42" s="11" t="s">
        <v>66</v>
      </c>
      <c r="D42" s="11" t="s">
        <v>66</v>
      </c>
      <c r="E42" s="11" t="s">
        <v>66</v>
      </c>
    </row>
    <row r="43" spans="2:5" ht="25.5" customHeight="1" x14ac:dyDescent="0.2">
      <c r="B43" s="95" t="s">
        <v>335</v>
      </c>
      <c r="C43" s="95"/>
      <c r="D43" s="95"/>
      <c r="E43" s="95"/>
    </row>
    <row r="44" spans="2:5" x14ac:dyDescent="0.2">
      <c r="B44" s="14" t="s">
        <v>17</v>
      </c>
      <c r="C44" s="16"/>
      <c r="D44" s="16"/>
      <c r="E44" s="16">
        <v>0</v>
      </c>
    </row>
    <row r="45" spans="2:5" x14ac:dyDescent="0.2">
      <c r="B45" s="14" t="s">
        <v>18</v>
      </c>
      <c r="C45" s="16"/>
      <c r="D45" s="16"/>
      <c r="E45" s="16">
        <v>0</v>
      </c>
    </row>
    <row r="46" spans="2:5" x14ac:dyDescent="0.2">
      <c r="B46" s="14" t="s">
        <v>19</v>
      </c>
      <c r="C46" s="16"/>
      <c r="D46" s="16"/>
      <c r="E46" s="16">
        <v>0</v>
      </c>
    </row>
    <row r="47" spans="2:5" x14ac:dyDescent="0.2">
      <c r="B47" s="14" t="s">
        <v>20</v>
      </c>
      <c r="C47" s="16">
        <v>0</v>
      </c>
      <c r="D47" s="16">
        <v>0</v>
      </c>
      <c r="E47" s="16">
        <v>0</v>
      </c>
    </row>
    <row r="48" spans="2:5" x14ac:dyDescent="0.2">
      <c r="B48" s="14" t="s">
        <v>21</v>
      </c>
      <c r="C48" s="16">
        <v>0</v>
      </c>
      <c r="D48" s="16">
        <v>0</v>
      </c>
      <c r="E48" s="16">
        <v>0</v>
      </c>
    </row>
    <row r="49" spans="2:5" x14ac:dyDescent="0.2">
      <c r="B49" s="14" t="s">
        <v>22</v>
      </c>
      <c r="C49" s="16"/>
      <c r="D49" s="16"/>
      <c r="E49" s="16">
        <v>0</v>
      </c>
    </row>
    <row r="50" spans="2:5" x14ac:dyDescent="0.2">
      <c r="B50" s="14" t="s">
        <v>23</v>
      </c>
      <c r="C50" s="16"/>
      <c r="D50" s="16"/>
      <c r="E50" s="16">
        <v>0</v>
      </c>
    </row>
    <row r="51" spans="2:5" x14ac:dyDescent="0.2">
      <c r="B51" s="14" t="s">
        <v>24</v>
      </c>
      <c r="C51" s="16">
        <v>0</v>
      </c>
      <c r="D51" s="16">
        <v>0</v>
      </c>
      <c r="E51" s="16">
        <v>0</v>
      </c>
    </row>
    <row r="52" spans="2:5" x14ac:dyDescent="0.2">
      <c r="B52" s="14" t="s">
        <v>25</v>
      </c>
      <c r="C52" s="16"/>
      <c r="D52" s="16"/>
      <c r="E52" s="16">
        <v>0</v>
      </c>
    </row>
    <row r="53" spans="2:5" x14ac:dyDescent="0.2">
      <c r="B53" s="14" t="s">
        <v>26</v>
      </c>
      <c r="C53" s="16"/>
      <c r="D53" s="16"/>
      <c r="E53" s="16">
        <v>0</v>
      </c>
    </row>
    <row r="54" spans="2:5" x14ac:dyDescent="0.2">
      <c r="B54" s="14" t="s">
        <v>27</v>
      </c>
      <c r="C54" s="16"/>
      <c r="D54" s="16"/>
      <c r="E54" s="16">
        <v>0</v>
      </c>
    </row>
    <row r="55" spans="2:5" x14ac:dyDescent="0.2">
      <c r="B55" s="14" t="s">
        <v>28</v>
      </c>
      <c r="C55" s="16"/>
      <c r="D55" s="16"/>
      <c r="E55" s="16">
        <v>0</v>
      </c>
    </row>
    <row r="56" spans="2:5" x14ac:dyDescent="0.2">
      <c r="B56" s="27" t="s">
        <v>0</v>
      </c>
      <c r="C56" s="17">
        <v>0</v>
      </c>
      <c r="D56" s="17">
        <v>0</v>
      </c>
      <c r="E56" s="17">
        <v>0</v>
      </c>
    </row>
    <row r="59" spans="2:5" x14ac:dyDescent="0.2">
      <c r="B59" s="11"/>
      <c r="C59" s="11" t="s">
        <v>32</v>
      </c>
      <c r="D59" s="11" t="s">
        <v>33</v>
      </c>
      <c r="E59" s="11">
        <v>2024</v>
      </c>
    </row>
    <row r="60" spans="2:5" x14ac:dyDescent="0.2">
      <c r="B60" s="11"/>
      <c r="C60" s="11" t="s">
        <v>66</v>
      </c>
      <c r="D60" s="11" t="s">
        <v>66</v>
      </c>
      <c r="E60" s="11" t="s">
        <v>66</v>
      </c>
    </row>
    <row r="61" spans="2:5" ht="14.25" customHeight="1" x14ac:dyDescent="0.2">
      <c r="B61" s="95" t="s">
        <v>336</v>
      </c>
      <c r="C61" s="95"/>
      <c r="D61" s="95"/>
      <c r="E61" s="95"/>
    </row>
    <row r="62" spans="2:5" x14ac:dyDescent="0.2">
      <c r="B62" s="14" t="s">
        <v>17</v>
      </c>
      <c r="C62" s="16"/>
      <c r="D62" s="16"/>
      <c r="E62" s="16">
        <v>254</v>
      </c>
    </row>
    <row r="63" spans="2:5" x14ac:dyDescent="0.2">
      <c r="B63" s="14" t="s">
        <v>18</v>
      </c>
      <c r="C63" s="16"/>
      <c r="D63" s="16"/>
      <c r="E63" s="16">
        <v>173</v>
      </c>
    </row>
    <row r="64" spans="2:5" x14ac:dyDescent="0.2">
      <c r="B64" s="14" t="s">
        <v>19</v>
      </c>
      <c r="C64" s="16"/>
      <c r="D64" s="16"/>
      <c r="E64" s="16">
        <v>28</v>
      </c>
    </row>
    <row r="65" spans="2:5" x14ac:dyDescent="0.2">
      <c r="B65" s="14" t="s">
        <v>20</v>
      </c>
      <c r="C65" s="16">
        <v>1176</v>
      </c>
      <c r="D65" s="16">
        <v>1443</v>
      </c>
      <c r="E65" s="16">
        <v>1352</v>
      </c>
    </row>
    <row r="66" spans="2:5" x14ac:dyDescent="0.2">
      <c r="B66" s="14" t="s">
        <v>21</v>
      </c>
      <c r="C66" s="16">
        <v>3010</v>
      </c>
      <c r="D66" s="16">
        <v>3568</v>
      </c>
      <c r="E66" s="16">
        <v>3587</v>
      </c>
    </row>
    <row r="67" spans="2:5" x14ac:dyDescent="0.2">
      <c r="B67" s="14" t="s">
        <v>22</v>
      </c>
      <c r="C67" s="16"/>
      <c r="D67" s="16"/>
      <c r="E67" s="16">
        <v>155</v>
      </c>
    </row>
    <row r="68" spans="2:5" x14ac:dyDescent="0.2">
      <c r="B68" s="14" t="s">
        <v>23</v>
      </c>
      <c r="C68" s="16"/>
      <c r="D68" s="16"/>
      <c r="E68" s="16">
        <v>109</v>
      </c>
    </row>
    <row r="69" spans="2:5" x14ac:dyDescent="0.2">
      <c r="B69" s="14" t="s">
        <v>24</v>
      </c>
      <c r="C69" s="16">
        <v>775</v>
      </c>
      <c r="D69" s="16">
        <v>921</v>
      </c>
      <c r="E69" s="16">
        <v>914</v>
      </c>
    </row>
    <row r="70" spans="2:5" x14ac:dyDescent="0.2">
      <c r="B70" s="14" t="s">
        <v>25</v>
      </c>
      <c r="C70" s="16"/>
      <c r="D70" s="16"/>
      <c r="E70" s="16">
        <v>115</v>
      </c>
    </row>
    <row r="71" spans="2:5" x14ac:dyDescent="0.2">
      <c r="B71" s="14" t="s">
        <v>26</v>
      </c>
      <c r="C71" s="16"/>
      <c r="D71" s="16"/>
      <c r="E71" s="16">
        <v>47</v>
      </c>
    </row>
    <row r="72" spans="2:5" x14ac:dyDescent="0.2">
      <c r="B72" s="14" t="s">
        <v>27</v>
      </c>
      <c r="C72" s="16"/>
      <c r="D72" s="16"/>
      <c r="E72" s="16">
        <v>335</v>
      </c>
    </row>
    <row r="73" spans="2:5" x14ac:dyDescent="0.2">
      <c r="B73" s="14" t="s">
        <v>28</v>
      </c>
      <c r="C73" s="16"/>
      <c r="D73" s="16"/>
      <c r="E73" s="16">
        <v>95</v>
      </c>
    </row>
    <row r="74" spans="2:5" x14ac:dyDescent="0.2">
      <c r="B74" s="27" t="s">
        <v>0</v>
      </c>
      <c r="C74" s="17">
        <v>4961</v>
      </c>
      <c r="D74" s="17">
        <v>5932</v>
      </c>
      <c r="E74" s="17">
        <v>7164</v>
      </c>
    </row>
    <row r="77" spans="2:5" x14ac:dyDescent="0.2">
      <c r="B77" s="11"/>
      <c r="C77" s="11" t="s">
        <v>32</v>
      </c>
      <c r="D77" s="11" t="s">
        <v>33</v>
      </c>
      <c r="E77" s="11">
        <v>2024</v>
      </c>
    </row>
    <row r="78" spans="2:5" x14ac:dyDescent="0.2">
      <c r="B78" s="11"/>
      <c r="C78" s="11" t="s">
        <v>47</v>
      </c>
      <c r="D78" s="11" t="s">
        <v>47</v>
      </c>
      <c r="E78" s="11" t="s">
        <v>47</v>
      </c>
    </row>
    <row r="79" spans="2:5" x14ac:dyDescent="0.2">
      <c r="B79" s="95" t="s">
        <v>337</v>
      </c>
      <c r="C79" s="95"/>
      <c r="D79" s="95"/>
      <c r="E79" s="95"/>
    </row>
    <row r="80" spans="2:5" x14ac:dyDescent="0.2">
      <c r="B80" s="14" t="s">
        <v>17</v>
      </c>
      <c r="C80" s="28"/>
      <c r="D80" s="28"/>
      <c r="E80" s="28">
        <v>0.94</v>
      </c>
    </row>
    <row r="81" spans="2:5" x14ac:dyDescent="0.2">
      <c r="B81" s="14" t="s">
        <v>18</v>
      </c>
      <c r="C81" s="28"/>
      <c r="D81" s="28"/>
      <c r="E81" s="28">
        <v>1</v>
      </c>
    </row>
    <row r="82" spans="2:5" x14ac:dyDescent="0.2">
      <c r="B82" s="14" t="s">
        <v>19</v>
      </c>
      <c r="C82" s="28"/>
      <c r="D82" s="28"/>
      <c r="E82" s="28">
        <v>1</v>
      </c>
    </row>
    <row r="83" spans="2:5" x14ac:dyDescent="0.2">
      <c r="B83" s="14" t="s">
        <v>20</v>
      </c>
      <c r="C83" s="28">
        <v>0.98899999999999999</v>
      </c>
      <c r="D83" s="28">
        <v>0.95</v>
      </c>
      <c r="E83" s="28">
        <v>0.94</v>
      </c>
    </row>
    <row r="84" spans="2:5" x14ac:dyDescent="0.2">
      <c r="B84" s="14" t="s">
        <v>21</v>
      </c>
      <c r="C84" s="28">
        <v>0.997</v>
      </c>
      <c r="D84" s="28">
        <v>0.99</v>
      </c>
      <c r="E84" s="28">
        <v>0.97</v>
      </c>
    </row>
    <row r="85" spans="2:5" x14ac:dyDescent="0.2">
      <c r="B85" s="14" t="s">
        <v>22</v>
      </c>
      <c r="C85" s="28"/>
      <c r="D85" s="28"/>
      <c r="E85" s="28">
        <v>0.95</v>
      </c>
    </row>
    <row r="86" spans="2:5" x14ac:dyDescent="0.2">
      <c r="B86" s="14" t="s">
        <v>23</v>
      </c>
      <c r="C86" s="28"/>
      <c r="D86" s="28"/>
      <c r="E86" s="28">
        <v>0.97</v>
      </c>
    </row>
    <row r="87" spans="2:5" x14ac:dyDescent="0.2">
      <c r="B87" s="14" t="s">
        <v>24</v>
      </c>
      <c r="C87" s="28">
        <v>1</v>
      </c>
      <c r="D87" s="28">
        <v>1</v>
      </c>
      <c r="E87" s="28">
        <v>0.91</v>
      </c>
    </row>
    <row r="88" spans="2:5" x14ac:dyDescent="0.2">
      <c r="B88" s="14" t="s">
        <v>25</v>
      </c>
      <c r="C88" s="28"/>
      <c r="D88" s="28"/>
      <c r="E88" s="28">
        <v>0.93</v>
      </c>
    </row>
    <row r="89" spans="2:5" x14ac:dyDescent="0.2">
      <c r="B89" s="14" t="s">
        <v>26</v>
      </c>
      <c r="C89" s="28"/>
      <c r="D89" s="28"/>
      <c r="E89" s="28">
        <v>1</v>
      </c>
    </row>
    <row r="90" spans="2:5" x14ac:dyDescent="0.2">
      <c r="B90" s="14" t="s">
        <v>27</v>
      </c>
      <c r="C90" s="28"/>
      <c r="D90" s="28"/>
      <c r="E90" s="28">
        <v>0.98</v>
      </c>
    </row>
    <row r="91" spans="2:5" x14ac:dyDescent="0.2">
      <c r="B91" s="14" t="s">
        <v>28</v>
      </c>
      <c r="C91" s="28"/>
      <c r="D91" s="28"/>
      <c r="E91" s="28">
        <v>0.93</v>
      </c>
    </row>
    <row r="92" spans="2:5" x14ac:dyDescent="0.2">
      <c r="B92" s="27" t="s">
        <v>0</v>
      </c>
      <c r="C92" s="43">
        <v>0.99680000000000002</v>
      </c>
      <c r="D92" s="43">
        <v>0.98670000000000002</v>
      </c>
      <c r="E92" s="43">
        <v>0.96</v>
      </c>
    </row>
    <row r="95" spans="2:5" x14ac:dyDescent="0.2">
      <c r="B95" s="11"/>
      <c r="C95" s="11" t="s">
        <v>32</v>
      </c>
      <c r="D95" s="11" t="s">
        <v>33</v>
      </c>
      <c r="E95" s="11">
        <v>2024</v>
      </c>
    </row>
    <row r="96" spans="2:5" x14ac:dyDescent="0.2">
      <c r="B96" s="11"/>
      <c r="C96" s="11" t="s">
        <v>66</v>
      </c>
      <c r="D96" s="11" t="s">
        <v>66</v>
      </c>
      <c r="E96" s="11" t="s">
        <v>66</v>
      </c>
    </row>
    <row r="97" spans="2:5" x14ac:dyDescent="0.2">
      <c r="B97" s="95" t="s">
        <v>338</v>
      </c>
      <c r="C97" s="95"/>
      <c r="D97" s="95"/>
      <c r="E97" s="95"/>
    </row>
    <row r="98" spans="2:5" x14ac:dyDescent="0.2">
      <c r="B98" s="14" t="s">
        <v>17</v>
      </c>
      <c r="C98" s="16"/>
      <c r="D98" s="16"/>
      <c r="E98" s="16">
        <v>254</v>
      </c>
    </row>
    <row r="99" spans="2:5" x14ac:dyDescent="0.2">
      <c r="B99" s="14" t="s">
        <v>18</v>
      </c>
      <c r="C99" s="16"/>
      <c r="D99" s="16"/>
      <c r="E99" s="16">
        <v>173</v>
      </c>
    </row>
    <row r="100" spans="2:5" x14ac:dyDescent="0.2">
      <c r="B100" s="14" t="s">
        <v>19</v>
      </c>
      <c r="C100" s="16"/>
      <c r="D100" s="16"/>
      <c r="E100" s="16">
        <v>28</v>
      </c>
    </row>
    <row r="101" spans="2:5" x14ac:dyDescent="0.2">
      <c r="B101" s="14" t="s">
        <v>20</v>
      </c>
      <c r="C101" s="16">
        <v>1176</v>
      </c>
      <c r="D101" s="16">
        <v>1443</v>
      </c>
      <c r="E101" s="16">
        <v>1352</v>
      </c>
    </row>
    <row r="102" spans="2:5" x14ac:dyDescent="0.2">
      <c r="B102" s="14" t="s">
        <v>21</v>
      </c>
      <c r="C102" s="16">
        <v>3010</v>
      </c>
      <c r="D102" s="16">
        <v>3568</v>
      </c>
      <c r="E102" s="16">
        <v>3587</v>
      </c>
    </row>
    <row r="103" spans="2:5" x14ac:dyDescent="0.2">
      <c r="B103" s="14" t="s">
        <v>22</v>
      </c>
      <c r="C103" s="16"/>
      <c r="D103" s="16"/>
      <c r="E103" s="16">
        <v>155</v>
      </c>
    </row>
    <row r="104" spans="2:5" x14ac:dyDescent="0.2">
      <c r="B104" s="14" t="s">
        <v>23</v>
      </c>
      <c r="C104" s="16"/>
      <c r="D104" s="16"/>
      <c r="E104" s="16">
        <v>109</v>
      </c>
    </row>
    <row r="105" spans="2:5" x14ac:dyDescent="0.2">
      <c r="B105" s="14" t="s">
        <v>24</v>
      </c>
      <c r="C105" s="16">
        <v>775</v>
      </c>
      <c r="D105" s="16">
        <v>921</v>
      </c>
      <c r="E105" s="16">
        <v>914</v>
      </c>
    </row>
    <row r="106" spans="2:5" x14ac:dyDescent="0.2">
      <c r="B106" s="14" t="s">
        <v>25</v>
      </c>
      <c r="C106" s="16"/>
      <c r="D106" s="16"/>
      <c r="E106" s="16">
        <v>115</v>
      </c>
    </row>
    <row r="107" spans="2:5" x14ac:dyDescent="0.2">
      <c r="B107" s="14" t="s">
        <v>26</v>
      </c>
      <c r="C107" s="16"/>
      <c r="D107" s="16"/>
      <c r="E107" s="16">
        <v>47</v>
      </c>
    </row>
    <row r="108" spans="2:5" x14ac:dyDescent="0.2">
      <c r="B108" s="14" t="s">
        <v>27</v>
      </c>
      <c r="C108" s="16"/>
      <c r="D108" s="16"/>
      <c r="E108" s="16">
        <v>335</v>
      </c>
    </row>
    <row r="109" spans="2:5" x14ac:dyDescent="0.2">
      <c r="B109" s="14" t="s">
        <v>28</v>
      </c>
      <c r="C109" s="16"/>
      <c r="D109" s="16"/>
      <c r="E109" s="16">
        <v>95</v>
      </c>
    </row>
    <row r="110" spans="2:5" x14ac:dyDescent="0.2">
      <c r="B110" s="27" t="s">
        <v>0</v>
      </c>
      <c r="C110" s="17">
        <v>4961</v>
      </c>
      <c r="D110" s="17">
        <v>5932</v>
      </c>
      <c r="E110" s="17">
        <v>7164</v>
      </c>
    </row>
    <row r="113" spans="2:5" x14ac:dyDescent="0.2">
      <c r="B113" s="11"/>
      <c r="C113" s="11" t="s">
        <v>32</v>
      </c>
      <c r="D113" s="11" t="s">
        <v>33</v>
      </c>
      <c r="E113" s="11">
        <v>2024</v>
      </c>
    </row>
    <row r="114" spans="2:5" x14ac:dyDescent="0.2">
      <c r="B114" s="11"/>
      <c r="C114" s="11" t="s">
        <v>47</v>
      </c>
      <c r="D114" s="11" t="s">
        <v>47</v>
      </c>
      <c r="E114" s="11" t="s">
        <v>47</v>
      </c>
    </row>
    <row r="115" spans="2:5" x14ac:dyDescent="0.2">
      <c r="B115" s="95" t="s">
        <v>339</v>
      </c>
      <c r="C115" s="95"/>
      <c r="D115" s="95"/>
      <c r="E115" s="95"/>
    </row>
    <row r="116" spans="2:5" x14ac:dyDescent="0.2">
      <c r="B116" s="14" t="s">
        <v>17</v>
      </c>
      <c r="C116" s="28"/>
      <c r="D116" s="28"/>
      <c r="E116" s="28">
        <v>0.94</v>
      </c>
    </row>
    <row r="117" spans="2:5" x14ac:dyDescent="0.2">
      <c r="B117" s="14" t="s">
        <v>18</v>
      </c>
      <c r="C117" s="28"/>
      <c r="D117" s="28"/>
      <c r="E117" s="28">
        <v>1</v>
      </c>
    </row>
    <row r="118" spans="2:5" x14ac:dyDescent="0.2">
      <c r="B118" s="14" t="s">
        <v>19</v>
      </c>
      <c r="C118" s="28"/>
      <c r="D118" s="28"/>
      <c r="E118" s="28">
        <v>1</v>
      </c>
    </row>
    <row r="119" spans="2:5" x14ac:dyDescent="0.2">
      <c r="B119" s="14" t="s">
        <v>20</v>
      </c>
      <c r="C119" s="28">
        <v>0.98899999999999999</v>
      </c>
      <c r="D119" s="28">
        <v>0.95</v>
      </c>
      <c r="E119" s="28">
        <v>0.94</v>
      </c>
    </row>
    <row r="120" spans="2:5" x14ac:dyDescent="0.2">
      <c r="B120" s="14" t="s">
        <v>21</v>
      </c>
      <c r="C120" s="28">
        <v>0.997</v>
      </c>
      <c r="D120" s="28">
        <v>0.99</v>
      </c>
      <c r="E120" s="28">
        <v>0.97</v>
      </c>
    </row>
    <row r="121" spans="2:5" x14ac:dyDescent="0.2">
      <c r="B121" s="14" t="s">
        <v>22</v>
      </c>
      <c r="C121" s="28"/>
      <c r="D121" s="28"/>
      <c r="E121" s="28">
        <v>0.95</v>
      </c>
    </row>
    <row r="122" spans="2:5" x14ac:dyDescent="0.2">
      <c r="B122" s="14" t="s">
        <v>23</v>
      </c>
      <c r="C122" s="28"/>
      <c r="D122" s="28"/>
      <c r="E122" s="28">
        <v>0.97</v>
      </c>
    </row>
    <row r="123" spans="2:5" x14ac:dyDescent="0.2">
      <c r="B123" s="14" t="s">
        <v>24</v>
      </c>
      <c r="C123" s="28">
        <v>1</v>
      </c>
      <c r="D123" s="28">
        <v>1</v>
      </c>
      <c r="E123" s="28">
        <v>0.91</v>
      </c>
    </row>
    <row r="124" spans="2:5" x14ac:dyDescent="0.2">
      <c r="B124" s="14" t="s">
        <v>25</v>
      </c>
      <c r="C124" s="28"/>
      <c r="D124" s="28"/>
      <c r="E124" s="28">
        <v>0.93</v>
      </c>
    </row>
    <row r="125" spans="2:5" x14ac:dyDescent="0.2">
      <c r="B125" s="14" t="s">
        <v>26</v>
      </c>
      <c r="C125" s="28"/>
      <c r="D125" s="28"/>
      <c r="E125" s="28">
        <v>1</v>
      </c>
    </row>
    <row r="126" spans="2:5" x14ac:dyDescent="0.2">
      <c r="B126" s="14" t="s">
        <v>27</v>
      </c>
      <c r="C126" s="28"/>
      <c r="D126" s="28"/>
      <c r="E126" s="28">
        <v>0.98</v>
      </c>
    </row>
    <row r="127" spans="2:5" x14ac:dyDescent="0.2">
      <c r="B127" s="14" t="s">
        <v>28</v>
      </c>
      <c r="C127" s="28"/>
      <c r="D127" s="28"/>
      <c r="E127" s="28">
        <v>0.93</v>
      </c>
    </row>
    <row r="128" spans="2:5" x14ac:dyDescent="0.2">
      <c r="B128" s="27" t="s">
        <v>0</v>
      </c>
      <c r="C128" s="43">
        <v>0.99680000000000002</v>
      </c>
      <c r="D128" s="43">
        <v>0.98670000000000002</v>
      </c>
      <c r="E128" s="43">
        <v>0.96</v>
      </c>
    </row>
    <row r="131" spans="2:5" x14ac:dyDescent="0.2">
      <c r="B131" s="10" t="s">
        <v>332</v>
      </c>
    </row>
    <row r="134" spans="2:5" x14ac:dyDescent="0.2">
      <c r="B134" s="11"/>
      <c r="C134" s="11">
        <v>2022</v>
      </c>
      <c r="D134" s="11">
        <v>2023</v>
      </c>
      <c r="E134" s="11">
        <v>2024</v>
      </c>
    </row>
    <row r="135" spans="2:5" x14ac:dyDescent="0.2">
      <c r="B135" s="11"/>
      <c r="C135" s="11" t="s">
        <v>66</v>
      </c>
      <c r="D135" s="11" t="s">
        <v>66</v>
      </c>
      <c r="E135" s="11" t="s">
        <v>66</v>
      </c>
    </row>
    <row r="136" spans="2:5" ht="13.5" x14ac:dyDescent="0.2">
      <c r="B136" s="12" t="s">
        <v>340</v>
      </c>
      <c r="C136" s="13"/>
      <c r="D136" s="13"/>
      <c r="E136" s="13"/>
    </row>
    <row r="137" spans="2:5" x14ac:dyDescent="0.2">
      <c r="B137" s="14" t="s">
        <v>17</v>
      </c>
      <c r="C137" s="16"/>
      <c r="D137" s="16"/>
      <c r="E137" s="16">
        <v>0</v>
      </c>
    </row>
    <row r="138" spans="2:5" x14ac:dyDescent="0.2">
      <c r="B138" s="14" t="s">
        <v>18</v>
      </c>
      <c r="C138" s="16"/>
      <c r="D138" s="16"/>
      <c r="E138" s="16">
        <v>0</v>
      </c>
    </row>
    <row r="139" spans="2:5" x14ac:dyDescent="0.2">
      <c r="B139" s="14" t="s">
        <v>19</v>
      </c>
      <c r="C139" s="16"/>
      <c r="D139" s="16"/>
      <c r="E139" s="16">
        <v>0</v>
      </c>
    </row>
    <row r="140" spans="2:5" x14ac:dyDescent="0.2">
      <c r="B140" s="14" t="s">
        <v>20</v>
      </c>
      <c r="C140" s="16"/>
      <c r="D140" s="16">
        <v>0</v>
      </c>
      <c r="E140" s="16">
        <v>0</v>
      </c>
    </row>
    <row r="141" spans="2:5" x14ac:dyDescent="0.2">
      <c r="B141" s="14" t="s">
        <v>21</v>
      </c>
      <c r="C141" s="16">
        <v>0</v>
      </c>
      <c r="D141" s="16">
        <v>0</v>
      </c>
      <c r="E141" s="16">
        <v>0</v>
      </c>
    </row>
    <row r="142" spans="2:5" x14ac:dyDescent="0.2">
      <c r="B142" s="14" t="s">
        <v>22</v>
      </c>
      <c r="C142" s="16"/>
      <c r="D142" s="16"/>
      <c r="E142" s="16">
        <v>0</v>
      </c>
    </row>
    <row r="143" spans="2:5" x14ac:dyDescent="0.2">
      <c r="B143" s="14" t="s">
        <v>23</v>
      </c>
      <c r="C143" s="16"/>
      <c r="D143" s="16"/>
      <c r="E143" s="16">
        <v>0</v>
      </c>
    </row>
    <row r="144" spans="2:5" x14ac:dyDescent="0.2">
      <c r="B144" s="14" t="s">
        <v>24</v>
      </c>
      <c r="C144" s="16"/>
      <c r="D144" s="16">
        <v>0</v>
      </c>
      <c r="E144" s="16">
        <v>0</v>
      </c>
    </row>
    <row r="145" spans="2:5" x14ac:dyDescent="0.2">
      <c r="B145" s="14" t="s">
        <v>25</v>
      </c>
      <c r="C145" s="16"/>
      <c r="D145" s="16"/>
      <c r="E145" s="16">
        <v>0</v>
      </c>
    </row>
    <row r="146" spans="2:5" x14ac:dyDescent="0.2">
      <c r="B146" s="14" t="s">
        <v>26</v>
      </c>
      <c r="C146" s="16"/>
      <c r="D146" s="16"/>
      <c r="E146" s="16">
        <v>0</v>
      </c>
    </row>
    <row r="147" spans="2:5" x14ac:dyDescent="0.2">
      <c r="B147" s="14" t="s">
        <v>27</v>
      </c>
      <c r="C147" s="16"/>
      <c r="D147" s="16"/>
      <c r="E147" s="16">
        <v>0</v>
      </c>
    </row>
    <row r="148" spans="2:5" x14ac:dyDescent="0.2">
      <c r="B148" s="14" t="s">
        <v>28</v>
      </c>
      <c r="C148" s="16"/>
      <c r="D148" s="16"/>
      <c r="E148" s="16">
        <v>0</v>
      </c>
    </row>
    <row r="149" spans="2:5" x14ac:dyDescent="0.2">
      <c r="B149" s="27" t="s">
        <v>0</v>
      </c>
      <c r="C149" s="17">
        <v>0</v>
      </c>
      <c r="D149" s="17">
        <v>0</v>
      </c>
      <c r="E149" s="17">
        <v>0</v>
      </c>
    </row>
    <row r="152" spans="2:5" x14ac:dyDescent="0.2">
      <c r="B152" s="10" t="s">
        <v>55</v>
      </c>
    </row>
    <row r="153" spans="2:5" x14ac:dyDescent="0.2">
      <c r="B153" s="93" t="s">
        <v>56</v>
      </c>
      <c r="C153" s="93"/>
      <c r="D153" s="93"/>
      <c r="E153" s="93"/>
    </row>
    <row r="154" spans="2:5" ht="60" customHeight="1" x14ac:dyDescent="0.2">
      <c r="B154" s="94" t="s">
        <v>341</v>
      </c>
      <c r="C154" s="94"/>
      <c r="D154" s="94"/>
      <c r="E154" s="94"/>
    </row>
  </sheetData>
  <sheetProtection algorithmName="SHA-512" hashValue="apyS5NUVQ7SOHi2c6SDZuO957RJ6GOMeBIviyPq7zXLGmYioLs1/ZZ8JogQA3vG0YYMCFvLD/fdWg3hb6+cZcQ==" saltValue="XYdVWUAOpGpxOklzHohGzQ==" spinCount="100000" sheet="1" objects="1" scenarios="1"/>
  <mergeCells count="7">
    <mergeCell ref="B154:E154"/>
    <mergeCell ref="B43:E43"/>
    <mergeCell ref="B61:E61"/>
    <mergeCell ref="B79:E79"/>
    <mergeCell ref="B97:E97"/>
    <mergeCell ref="B115:E115"/>
    <mergeCell ref="B153:E1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B5B3-18D8-408D-A6DF-AAF9E696A155}">
  <dimension ref="B2:O34"/>
  <sheetViews>
    <sheetView workbookViewId="0"/>
  </sheetViews>
  <sheetFormatPr defaultColWidth="8.7109375" defaultRowHeight="12.75" x14ac:dyDescent="0.2"/>
  <cols>
    <col min="1" max="1" width="8.7109375" style="6"/>
    <col min="2" max="12" width="10.7109375" style="6" customWidth="1"/>
    <col min="13" max="16384" width="8.7109375" style="6"/>
  </cols>
  <sheetData>
    <row r="2" spans="2:15" ht="21.6" customHeight="1" x14ac:dyDescent="0.2">
      <c r="B2" s="91" t="s">
        <v>4</v>
      </c>
      <c r="C2" s="91"/>
      <c r="D2" s="91"/>
    </row>
    <row r="3" spans="2:15" ht="39.6" customHeight="1" x14ac:dyDescent="0.2">
      <c r="B3" s="90" t="s">
        <v>5</v>
      </c>
      <c r="C3" s="90"/>
      <c r="D3" s="90"/>
      <c r="E3" s="90"/>
      <c r="F3" s="90"/>
      <c r="G3" s="90"/>
      <c r="H3" s="90"/>
      <c r="I3" s="90"/>
      <c r="J3" s="90"/>
      <c r="K3" s="90"/>
      <c r="L3" s="90"/>
      <c r="M3" s="90"/>
      <c r="N3" s="90"/>
      <c r="O3" s="90"/>
    </row>
    <row r="4" spans="2:15" ht="39.6" customHeight="1" x14ac:dyDescent="0.2">
      <c r="B4" s="90"/>
      <c r="C4" s="90"/>
      <c r="D4" s="90"/>
      <c r="E4" s="90"/>
      <c r="F4" s="90"/>
      <c r="G4" s="90"/>
      <c r="H4" s="90"/>
      <c r="I4" s="90"/>
      <c r="J4" s="90"/>
      <c r="K4" s="90"/>
      <c r="L4" s="90"/>
      <c r="M4" s="90"/>
      <c r="N4" s="90"/>
      <c r="O4" s="90"/>
    </row>
    <row r="5" spans="2:15" ht="39.6" customHeight="1" x14ac:dyDescent="0.2">
      <c r="B5" s="90"/>
      <c r="C5" s="90"/>
      <c r="D5" s="90"/>
      <c r="E5" s="90"/>
      <c r="F5" s="90"/>
      <c r="G5" s="90"/>
      <c r="H5" s="90"/>
      <c r="I5" s="90"/>
      <c r="J5" s="90"/>
      <c r="K5" s="90"/>
      <c r="L5" s="90"/>
      <c r="M5" s="90"/>
      <c r="N5" s="90"/>
      <c r="O5" s="90"/>
    </row>
    <row r="6" spans="2:15" ht="39.6" customHeight="1" x14ac:dyDescent="0.2">
      <c r="B6" s="90"/>
      <c r="C6" s="90"/>
      <c r="D6" s="90"/>
      <c r="E6" s="90"/>
      <c r="F6" s="90"/>
      <c r="G6" s="90"/>
      <c r="H6" s="90"/>
      <c r="I6" s="90"/>
      <c r="J6" s="90"/>
      <c r="K6" s="90"/>
      <c r="L6" s="90"/>
      <c r="M6" s="90"/>
      <c r="N6" s="90"/>
      <c r="O6" s="90"/>
    </row>
    <row r="7" spans="2:15" ht="39.6" customHeight="1" x14ac:dyDescent="0.2">
      <c r="B7" s="90"/>
      <c r="C7" s="90"/>
      <c r="D7" s="90"/>
      <c r="E7" s="90"/>
      <c r="F7" s="90"/>
      <c r="G7" s="90"/>
      <c r="H7" s="90"/>
      <c r="I7" s="90"/>
      <c r="J7" s="90"/>
      <c r="K7" s="90"/>
      <c r="L7" s="90"/>
      <c r="M7" s="90"/>
      <c r="N7" s="90"/>
      <c r="O7" s="90"/>
    </row>
    <row r="8" spans="2:15" ht="39.6" customHeight="1" x14ac:dyDescent="0.2">
      <c r="B8" s="90"/>
      <c r="C8" s="90"/>
      <c r="D8" s="90"/>
      <c r="E8" s="90"/>
      <c r="F8" s="90"/>
      <c r="G8" s="90"/>
      <c r="H8" s="90"/>
      <c r="I8" s="90"/>
      <c r="J8" s="90"/>
      <c r="K8" s="90"/>
      <c r="L8" s="90"/>
      <c r="M8" s="90"/>
      <c r="N8" s="90"/>
      <c r="O8" s="90"/>
    </row>
    <row r="9" spans="2:15" ht="15.6" customHeight="1" x14ac:dyDescent="0.2">
      <c r="B9" s="90"/>
      <c r="C9" s="90"/>
      <c r="D9" s="90"/>
      <c r="E9" s="90"/>
      <c r="F9" s="90"/>
      <c r="G9" s="90"/>
      <c r="H9" s="90"/>
      <c r="I9" s="90"/>
      <c r="J9" s="90"/>
      <c r="K9" s="90"/>
      <c r="L9" s="90"/>
      <c r="M9" s="90"/>
      <c r="N9" s="90"/>
      <c r="O9" s="90"/>
    </row>
    <row r="11" spans="2:15" ht="15.95" customHeight="1" x14ac:dyDescent="0.2">
      <c r="B11" s="91" t="s">
        <v>6</v>
      </c>
      <c r="C11" s="91"/>
      <c r="D11" s="91"/>
      <c r="E11" s="91"/>
      <c r="F11" s="91"/>
      <c r="G11" s="91"/>
      <c r="H11" s="91"/>
      <c r="I11" s="91"/>
      <c r="J11" s="91"/>
      <c r="K11" s="91"/>
      <c r="L11" s="91"/>
      <c r="M11" s="91"/>
      <c r="N11" s="91"/>
      <c r="O11" s="91"/>
    </row>
    <row r="12" spans="2:15" x14ac:dyDescent="0.2">
      <c r="B12" s="89"/>
      <c r="C12" s="89"/>
      <c r="D12" s="89"/>
      <c r="E12" s="89"/>
      <c r="F12" s="89"/>
      <c r="G12" s="89"/>
      <c r="H12" s="89"/>
      <c r="I12" s="89"/>
      <c r="J12" s="89"/>
      <c r="K12" s="89"/>
      <c r="L12" s="89"/>
      <c r="M12" s="89"/>
      <c r="N12" s="89"/>
      <c r="O12" s="89"/>
    </row>
    <row r="13" spans="2:15" x14ac:dyDescent="0.2">
      <c r="B13" s="89" t="s">
        <v>7</v>
      </c>
      <c r="C13" s="89"/>
      <c r="D13" s="89"/>
      <c r="E13" s="89"/>
      <c r="F13" s="89"/>
      <c r="G13" s="89"/>
      <c r="H13" s="89"/>
      <c r="I13" s="89"/>
      <c r="J13" s="89"/>
      <c r="K13" s="89"/>
      <c r="L13" s="89"/>
      <c r="M13" s="89"/>
      <c r="N13" s="89"/>
      <c r="O13" s="89"/>
    </row>
    <row r="14" spans="2:15" x14ac:dyDescent="0.2">
      <c r="B14" s="8"/>
      <c r="C14" s="8"/>
      <c r="D14" s="8"/>
      <c r="E14" s="8"/>
      <c r="F14" s="8"/>
      <c r="G14" s="8"/>
      <c r="H14" s="8"/>
      <c r="I14" s="8"/>
      <c r="J14" s="8"/>
      <c r="K14" s="8"/>
      <c r="L14" s="8"/>
      <c r="M14" s="8"/>
      <c r="N14" s="8"/>
      <c r="O14" s="8"/>
    </row>
    <row r="15" spans="2:15" x14ac:dyDescent="0.2">
      <c r="B15" s="89" t="s">
        <v>8</v>
      </c>
      <c r="C15" s="89"/>
      <c r="D15" s="89"/>
      <c r="E15" s="89"/>
      <c r="F15" s="89"/>
      <c r="G15" s="89"/>
      <c r="H15" s="89"/>
      <c r="I15" s="89"/>
      <c r="J15" s="89"/>
      <c r="K15" s="89"/>
      <c r="L15" s="89"/>
      <c r="M15" s="89"/>
      <c r="N15" s="89"/>
      <c r="O15" s="89"/>
    </row>
    <row r="16" spans="2:15" x14ac:dyDescent="0.2">
      <c r="B16" s="8"/>
      <c r="C16" s="8"/>
      <c r="D16" s="8"/>
      <c r="E16" s="8"/>
      <c r="F16" s="8"/>
      <c r="G16" s="8"/>
      <c r="H16" s="8"/>
      <c r="I16" s="8"/>
      <c r="J16" s="8"/>
      <c r="K16" s="8"/>
      <c r="L16" s="8"/>
      <c r="M16" s="8"/>
      <c r="N16" s="8"/>
      <c r="O16" s="8"/>
    </row>
    <row r="17" spans="2:15" x14ac:dyDescent="0.2">
      <c r="B17" s="89" t="s">
        <v>9</v>
      </c>
      <c r="C17" s="89"/>
      <c r="D17" s="89"/>
      <c r="E17" s="89"/>
      <c r="F17" s="89"/>
      <c r="G17" s="89"/>
      <c r="H17" s="89"/>
      <c r="I17" s="89"/>
      <c r="J17" s="89"/>
      <c r="K17" s="89"/>
      <c r="L17" s="89"/>
      <c r="M17" s="89"/>
      <c r="N17" s="89"/>
      <c r="O17" s="89"/>
    </row>
    <row r="18" spans="2:15" x14ac:dyDescent="0.2">
      <c r="B18" s="8"/>
      <c r="C18" s="8"/>
      <c r="D18" s="8"/>
      <c r="E18" s="8"/>
      <c r="F18" s="8"/>
      <c r="G18" s="8"/>
      <c r="H18" s="8"/>
      <c r="I18" s="8"/>
      <c r="J18" s="8"/>
      <c r="K18" s="8"/>
      <c r="L18" s="8"/>
      <c r="M18" s="8"/>
      <c r="N18" s="8"/>
      <c r="O18" s="8"/>
    </row>
    <row r="19" spans="2:15" ht="33.6" customHeight="1" x14ac:dyDescent="0.2">
      <c r="B19" s="90" t="s">
        <v>10</v>
      </c>
      <c r="C19" s="90"/>
      <c r="D19" s="90"/>
      <c r="E19" s="90"/>
      <c r="F19" s="90"/>
      <c r="G19" s="90"/>
      <c r="H19" s="90"/>
      <c r="I19" s="90"/>
      <c r="J19" s="90"/>
      <c r="K19" s="90"/>
      <c r="L19" s="90"/>
      <c r="M19" s="90"/>
      <c r="N19" s="90"/>
      <c r="O19" s="90"/>
    </row>
    <row r="20" spans="2:15" x14ac:dyDescent="0.2">
      <c r="B20" s="9"/>
      <c r="C20" s="9"/>
      <c r="D20" s="9"/>
      <c r="E20" s="9"/>
      <c r="F20" s="9"/>
      <c r="G20" s="9"/>
      <c r="H20" s="9"/>
      <c r="I20" s="9"/>
      <c r="J20" s="9"/>
      <c r="K20" s="9"/>
      <c r="L20" s="9"/>
      <c r="M20" s="9"/>
      <c r="N20" s="9"/>
      <c r="O20" s="9"/>
    </row>
    <row r="21" spans="2:15" x14ac:dyDescent="0.2">
      <c r="B21" s="89" t="s">
        <v>11</v>
      </c>
      <c r="C21" s="89"/>
      <c r="D21" s="89"/>
      <c r="E21" s="89"/>
      <c r="F21" s="89"/>
      <c r="G21" s="89"/>
      <c r="H21" s="89"/>
      <c r="I21" s="89"/>
      <c r="J21" s="89"/>
      <c r="K21" s="89"/>
      <c r="L21" s="89"/>
      <c r="M21" s="89"/>
      <c r="N21" s="89"/>
      <c r="O21" s="89"/>
    </row>
    <row r="22" spans="2:15" x14ac:dyDescent="0.2">
      <c r="B22" s="8"/>
      <c r="C22" s="8"/>
      <c r="D22" s="8"/>
      <c r="E22" s="8"/>
      <c r="F22" s="8"/>
      <c r="G22" s="8"/>
      <c r="H22" s="8"/>
      <c r="I22" s="8"/>
      <c r="J22" s="8"/>
      <c r="K22" s="8"/>
      <c r="L22" s="8"/>
      <c r="M22" s="8"/>
      <c r="N22" s="8"/>
      <c r="O22" s="8"/>
    </row>
    <row r="23" spans="2:15" ht="30.95" customHeight="1" x14ac:dyDescent="0.2">
      <c r="B23" s="90" t="s">
        <v>12</v>
      </c>
      <c r="C23" s="90"/>
      <c r="D23" s="90"/>
      <c r="E23" s="90"/>
      <c r="F23" s="90"/>
      <c r="G23" s="90"/>
      <c r="H23" s="90"/>
      <c r="I23" s="90"/>
      <c r="J23" s="90"/>
      <c r="K23" s="90"/>
      <c r="L23" s="90"/>
      <c r="M23" s="90"/>
      <c r="N23" s="90"/>
      <c r="O23" s="90"/>
    </row>
    <row r="24" spans="2:15" x14ac:dyDescent="0.2">
      <c r="B24" s="89"/>
      <c r="C24" s="89"/>
      <c r="D24" s="89"/>
      <c r="E24" s="89"/>
      <c r="F24" s="89"/>
      <c r="G24" s="89"/>
      <c r="H24" s="89"/>
      <c r="I24" s="89"/>
      <c r="J24" s="89"/>
      <c r="K24" s="89"/>
      <c r="L24" s="89"/>
      <c r="M24" s="89"/>
      <c r="N24" s="89"/>
      <c r="O24" s="89"/>
    </row>
    <row r="25" spans="2:15" x14ac:dyDescent="0.2">
      <c r="B25" s="89"/>
      <c r="C25" s="89"/>
      <c r="D25" s="89"/>
      <c r="E25" s="89"/>
      <c r="F25" s="89"/>
      <c r="G25" s="89"/>
      <c r="H25" s="89"/>
      <c r="I25" s="89"/>
      <c r="J25" s="89"/>
      <c r="K25" s="89"/>
      <c r="L25" s="89"/>
      <c r="M25" s="89"/>
      <c r="N25" s="89"/>
      <c r="O25" s="89"/>
    </row>
    <row r="26" spans="2:15" x14ac:dyDescent="0.2">
      <c r="B26" s="89"/>
      <c r="C26" s="89"/>
      <c r="D26" s="89"/>
      <c r="E26" s="89"/>
      <c r="F26" s="89"/>
      <c r="G26" s="89"/>
      <c r="H26" s="89"/>
      <c r="I26" s="89"/>
      <c r="J26" s="89"/>
      <c r="K26" s="89"/>
      <c r="L26" s="89"/>
      <c r="M26" s="89"/>
      <c r="N26" s="89"/>
      <c r="O26" s="89"/>
    </row>
    <row r="27" spans="2:15" x14ac:dyDescent="0.2">
      <c r="B27" s="89"/>
      <c r="C27" s="89"/>
      <c r="D27" s="89"/>
      <c r="E27" s="89"/>
      <c r="F27" s="89"/>
      <c r="G27" s="89"/>
      <c r="H27" s="89"/>
      <c r="I27" s="89"/>
      <c r="J27" s="89"/>
      <c r="K27" s="89"/>
      <c r="L27" s="89"/>
      <c r="M27" s="89"/>
      <c r="N27" s="89"/>
      <c r="O27" s="89"/>
    </row>
    <row r="28" spans="2:15" x14ac:dyDescent="0.2">
      <c r="B28" s="89"/>
      <c r="C28" s="89"/>
      <c r="D28" s="89"/>
      <c r="E28" s="89"/>
      <c r="F28" s="89"/>
      <c r="G28" s="89"/>
      <c r="H28" s="89"/>
      <c r="I28" s="89"/>
      <c r="J28" s="89"/>
      <c r="K28" s="89"/>
      <c r="L28" s="89"/>
      <c r="M28" s="89"/>
      <c r="N28" s="89"/>
      <c r="O28" s="89"/>
    </row>
    <row r="29" spans="2:15" x14ac:dyDescent="0.2">
      <c r="B29" s="89"/>
      <c r="C29" s="89"/>
      <c r="D29" s="89"/>
      <c r="E29" s="89"/>
      <c r="F29" s="89"/>
      <c r="G29" s="89"/>
      <c r="H29" s="89"/>
      <c r="I29" s="89"/>
      <c r="J29" s="89"/>
      <c r="K29" s="89"/>
      <c r="L29" s="89"/>
      <c r="M29" s="89"/>
      <c r="N29" s="89"/>
      <c r="O29" s="89"/>
    </row>
    <row r="30" spans="2:15" x14ac:dyDescent="0.2">
      <c r="B30" s="89"/>
      <c r="C30" s="89"/>
      <c r="D30" s="89"/>
      <c r="E30" s="89"/>
      <c r="F30" s="89"/>
      <c r="G30" s="89"/>
      <c r="H30" s="89"/>
      <c r="I30" s="89"/>
      <c r="J30" s="89"/>
      <c r="K30" s="89"/>
      <c r="L30" s="89"/>
      <c r="M30" s="89"/>
      <c r="N30" s="89"/>
      <c r="O30" s="89"/>
    </row>
    <row r="31" spans="2:15" x14ac:dyDescent="0.2">
      <c r="B31" s="89"/>
      <c r="C31" s="89"/>
      <c r="D31" s="89"/>
      <c r="E31" s="89"/>
      <c r="F31" s="89"/>
      <c r="G31" s="89"/>
      <c r="H31" s="89"/>
      <c r="I31" s="89"/>
      <c r="J31" s="89"/>
      <c r="K31" s="89"/>
      <c r="L31" s="89"/>
      <c r="M31" s="89"/>
      <c r="N31" s="89"/>
      <c r="O31" s="89"/>
    </row>
    <row r="32" spans="2:15" x14ac:dyDescent="0.2">
      <c r="B32" s="89"/>
      <c r="C32" s="89"/>
      <c r="D32" s="89"/>
      <c r="E32" s="89"/>
      <c r="F32" s="89"/>
      <c r="G32" s="89"/>
      <c r="H32" s="89"/>
      <c r="I32" s="89"/>
      <c r="J32" s="89"/>
      <c r="K32" s="89"/>
      <c r="L32" s="89"/>
      <c r="M32" s="89"/>
      <c r="N32" s="89"/>
      <c r="O32" s="89"/>
    </row>
    <row r="33" spans="2:15" x14ac:dyDescent="0.2">
      <c r="B33" s="89"/>
      <c r="C33" s="89"/>
      <c r="D33" s="89"/>
      <c r="E33" s="89"/>
      <c r="F33" s="89"/>
      <c r="G33" s="89"/>
      <c r="H33" s="89"/>
      <c r="I33" s="89"/>
      <c r="J33" s="89"/>
      <c r="K33" s="89"/>
      <c r="L33" s="89"/>
      <c r="M33" s="89"/>
      <c r="N33" s="89"/>
      <c r="O33" s="89"/>
    </row>
    <row r="34" spans="2:15" x14ac:dyDescent="0.2">
      <c r="B34" s="89"/>
      <c r="C34" s="89"/>
      <c r="D34" s="89"/>
      <c r="E34" s="89"/>
      <c r="F34" s="89"/>
      <c r="G34" s="89"/>
      <c r="H34" s="89"/>
      <c r="I34" s="89"/>
      <c r="J34" s="89"/>
      <c r="K34" s="89"/>
      <c r="L34" s="89"/>
      <c r="M34" s="89"/>
      <c r="N34" s="89"/>
      <c r="O34" s="89"/>
    </row>
  </sheetData>
  <sheetProtection algorithmName="SHA-512" hashValue="CEuZxecfufMamjM/9bR1lYGmMnasjJj2i/vgiEYmOPuj9yWC12WiUN0NZa57F+fBbGpODeMwMFKhRwiExAazKA==" saltValue="IiE2Uei92wyRgHVgi5JWjQ==" spinCount="100000" sheet="1" objects="1" scenarios="1"/>
  <mergeCells count="21">
    <mergeCell ref="B21:O21"/>
    <mergeCell ref="B3:O9"/>
    <mergeCell ref="B2:D2"/>
    <mergeCell ref="B11:O11"/>
    <mergeCell ref="B12:O12"/>
    <mergeCell ref="B13:O13"/>
    <mergeCell ref="B15:O15"/>
    <mergeCell ref="B17:O17"/>
    <mergeCell ref="B19:O19"/>
    <mergeCell ref="B34:O34"/>
    <mergeCell ref="B23:O23"/>
    <mergeCell ref="B24:O24"/>
    <mergeCell ref="B25:O25"/>
    <mergeCell ref="B26:O26"/>
    <mergeCell ref="B27:O27"/>
    <mergeCell ref="B28:O28"/>
    <mergeCell ref="B29:O29"/>
    <mergeCell ref="B30:O30"/>
    <mergeCell ref="B31:O31"/>
    <mergeCell ref="B32:O32"/>
    <mergeCell ref="B33:O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F928-4781-4BCE-B16D-8FA7DC1B7D1D}">
  <dimension ref="B3:C19"/>
  <sheetViews>
    <sheetView workbookViewId="0"/>
  </sheetViews>
  <sheetFormatPr defaultColWidth="9.140625" defaultRowHeight="12.75" x14ac:dyDescent="0.2"/>
  <cols>
    <col min="1" max="1" width="9.140625" style="6"/>
    <col min="2" max="2" width="7.42578125" style="6" customWidth="1"/>
    <col min="3" max="3" width="40.140625" style="6" customWidth="1"/>
    <col min="4" max="16384" width="9.140625" style="6"/>
  </cols>
  <sheetData>
    <row r="3" spans="2:3" x14ac:dyDescent="0.2">
      <c r="B3" s="5" t="s">
        <v>13</v>
      </c>
    </row>
    <row r="5" spans="2:3" x14ac:dyDescent="0.2">
      <c r="B5" s="7" t="s">
        <v>37</v>
      </c>
      <c r="C5" s="7"/>
    </row>
    <row r="6" spans="2:3" x14ac:dyDescent="0.2">
      <c r="B6" s="7"/>
      <c r="C6" s="7" t="s">
        <v>40</v>
      </c>
    </row>
    <row r="7" spans="2:3" x14ac:dyDescent="0.2">
      <c r="B7" s="7"/>
      <c r="C7" s="7" t="s">
        <v>41</v>
      </c>
    </row>
    <row r="8" spans="2:3" x14ac:dyDescent="0.2">
      <c r="B8" s="7"/>
      <c r="C8" s="7" t="s">
        <v>63</v>
      </c>
    </row>
    <row r="9" spans="2:3" x14ac:dyDescent="0.2">
      <c r="B9" s="7"/>
      <c r="C9" s="7" t="s">
        <v>64</v>
      </c>
    </row>
    <row r="10" spans="2:3" x14ac:dyDescent="0.2">
      <c r="B10" s="7"/>
      <c r="C10" s="7"/>
    </row>
    <row r="11" spans="2:3" x14ac:dyDescent="0.2">
      <c r="B11" s="7" t="s">
        <v>38</v>
      </c>
      <c r="C11" s="7"/>
    </row>
    <row r="12" spans="2:3" x14ac:dyDescent="0.2">
      <c r="B12" s="7"/>
      <c r="C12" s="7" t="s">
        <v>42</v>
      </c>
    </row>
    <row r="13" spans="2:3" x14ac:dyDescent="0.2">
      <c r="B13" s="7"/>
      <c r="C13" s="7" t="s">
        <v>43</v>
      </c>
    </row>
    <row r="14" spans="2:3" x14ac:dyDescent="0.2">
      <c r="B14" s="7"/>
      <c r="C14" s="7" t="s">
        <v>44</v>
      </c>
    </row>
    <row r="15" spans="2:3" x14ac:dyDescent="0.2">
      <c r="B15" s="7"/>
      <c r="C15" s="7" t="s">
        <v>45</v>
      </c>
    </row>
    <row r="16" spans="2:3" x14ac:dyDescent="0.2">
      <c r="B16" s="7"/>
      <c r="C16" s="7"/>
    </row>
    <row r="17" spans="2:3" x14ac:dyDescent="0.2">
      <c r="B17" s="7" t="s">
        <v>39</v>
      </c>
      <c r="C17" s="7"/>
    </row>
    <row r="18" spans="2:3" x14ac:dyDescent="0.2">
      <c r="B18" s="7"/>
      <c r="C18" s="7" t="s">
        <v>46</v>
      </c>
    </row>
    <row r="19" spans="2:3" x14ac:dyDescent="0.2">
      <c r="B19" s="7"/>
      <c r="C19" s="7" t="s">
        <v>331</v>
      </c>
    </row>
  </sheetData>
  <sheetProtection algorithmName="SHA-512" hashValue="KUP3dfX8wjnLKZg2wPTK2q6aN33FS+sq+mCzBHUP6pzgcYxKfyEL7vCcBIS1qs9CPdu4wtEdJ0OnyKs3a4436g==" saltValue="qh6PZgPPdWeNX6edoEtss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31A1-16F0-4336-AAAB-CF180B73F43F}">
  <sheetPr>
    <tabColor theme="9" tint="0.39997558519241921"/>
  </sheetPr>
  <dimension ref="A1"/>
  <sheetViews>
    <sheetView workbookViewId="0"/>
  </sheetViews>
  <sheetFormatPr defaultColWidth="8.7109375" defaultRowHeight="15" x14ac:dyDescent="0.25"/>
  <cols>
    <col min="1" max="16384" width="8.7109375" style="1"/>
  </cols>
  <sheetData/>
  <sheetProtection algorithmName="SHA-512" hashValue="46brcmGXABhP4IwP8ZEBEfeOkqBnnM6tQoTfFPmbilGRX+u3TXDLGZxlTPwBLzrjBLdrgK8sZloyDqQR64pCDQ==" saltValue="gD1NPF8hfsllnt/tV+YCX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6921-6295-41A3-ADF6-058A5D77B7AF}">
  <sheetPr>
    <tabColor theme="9" tint="0.79998168889431442"/>
  </sheetPr>
  <dimension ref="B2:E142"/>
  <sheetViews>
    <sheetView zoomScaleNormal="100" workbookViewId="0"/>
  </sheetViews>
  <sheetFormatPr defaultColWidth="8.7109375" defaultRowHeight="12.75" x14ac:dyDescent="0.2"/>
  <cols>
    <col min="1" max="1" width="6.42578125" style="6" customWidth="1"/>
    <col min="2" max="2" width="51.140625" style="6" customWidth="1"/>
    <col min="3" max="5" width="10.42578125" style="6" customWidth="1"/>
    <col min="6" max="16384" width="8.7109375" style="6"/>
  </cols>
  <sheetData>
    <row r="2" spans="2:5" x14ac:dyDescent="0.2">
      <c r="B2" s="10" t="s">
        <v>14</v>
      </c>
    </row>
    <row r="4" spans="2:5" s="11" customFormat="1" ht="24.6" customHeight="1" x14ac:dyDescent="0.2">
      <c r="C4" s="11" t="s">
        <v>32</v>
      </c>
      <c r="D4" s="11" t="s">
        <v>33</v>
      </c>
      <c r="E4" s="11">
        <v>2024</v>
      </c>
    </row>
    <row r="5" spans="2:5" s="11" customFormat="1" ht="11.1" customHeight="1" x14ac:dyDescent="0.2">
      <c r="C5" s="11" t="s">
        <v>16</v>
      </c>
      <c r="D5" s="11" t="s">
        <v>16</v>
      </c>
      <c r="E5" s="11" t="s">
        <v>16</v>
      </c>
    </row>
    <row r="6" spans="2:5" x14ac:dyDescent="0.2">
      <c r="B6" s="12" t="s">
        <v>15</v>
      </c>
      <c r="C6" s="13"/>
      <c r="D6" s="13"/>
      <c r="E6" s="13"/>
    </row>
    <row r="7" spans="2:5" x14ac:dyDescent="0.2">
      <c r="B7" s="14" t="s">
        <v>17</v>
      </c>
      <c r="C7" s="16"/>
      <c r="D7" s="16"/>
      <c r="E7" s="16">
        <v>26814.42</v>
      </c>
    </row>
    <row r="8" spans="2:5" x14ac:dyDescent="0.2">
      <c r="B8" s="14" t="s">
        <v>18</v>
      </c>
      <c r="C8" s="16"/>
      <c r="D8" s="16"/>
      <c r="E8" s="16">
        <v>6500</v>
      </c>
    </row>
    <row r="9" spans="2:5" x14ac:dyDescent="0.2">
      <c r="B9" s="14" t="s">
        <v>19</v>
      </c>
      <c r="C9" s="16"/>
      <c r="D9" s="16"/>
      <c r="E9" s="16">
        <v>0</v>
      </c>
    </row>
    <row r="10" spans="2:5" x14ac:dyDescent="0.2">
      <c r="B10" s="14" t="s">
        <v>20</v>
      </c>
      <c r="C10" s="16">
        <v>37955</v>
      </c>
      <c r="D10" s="16">
        <v>37320</v>
      </c>
      <c r="E10" s="16">
        <v>28699.19</v>
      </c>
    </row>
    <row r="11" spans="2:5" x14ac:dyDescent="0.2">
      <c r="B11" s="14" t="s">
        <v>21</v>
      </c>
      <c r="C11" s="16">
        <v>110410.117</v>
      </c>
      <c r="D11" s="16">
        <v>117709.421</v>
      </c>
      <c r="E11" s="16">
        <v>114120.342</v>
      </c>
    </row>
    <row r="12" spans="2:5" x14ac:dyDescent="0.2">
      <c r="B12" s="14" t="s">
        <v>22</v>
      </c>
      <c r="C12" s="16"/>
      <c r="D12" s="16"/>
      <c r="E12" s="16">
        <v>11573.9375</v>
      </c>
    </row>
    <row r="13" spans="2:5" x14ac:dyDescent="0.2">
      <c r="B13" s="14" t="s">
        <v>23</v>
      </c>
      <c r="C13" s="16"/>
      <c r="D13" s="16"/>
      <c r="E13" s="16">
        <v>3000</v>
      </c>
    </row>
    <row r="14" spans="2:5" x14ac:dyDescent="0.2">
      <c r="B14" s="14" t="s">
        <v>24</v>
      </c>
      <c r="C14" s="16">
        <v>22758.5</v>
      </c>
      <c r="D14" s="16">
        <v>22882.400000000001</v>
      </c>
      <c r="E14" s="16">
        <v>11173.43</v>
      </c>
    </row>
    <row r="15" spans="2:5" x14ac:dyDescent="0.2">
      <c r="B15" s="14" t="s">
        <v>25</v>
      </c>
      <c r="C15" s="16"/>
      <c r="D15" s="16">
        <v>15220.4</v>
      </c>
      <c r="E15" s="16">
        <v>17453.099999999999</v>
      </c>
    </row>
    <row r="16" spans="2:5" x14ac:dyDescent="0.2">
      <c r="B16" s="14" t="s">
        <v>26</v>
      </c>
      <c r="C16" s="16"/>
      <c r="D16" s="16"/>
      <c r="E16" s="16">
        <v>363.6</v>
      </c>
    </row>
    <row r="17" spans="2:5" x14ac:dyDescent="0.2">
      <c r="B17" s="14" t="s">
        <v>27</v>
      </c>
      <c r="C17" s="16"/>
      <c r="D17" s="16"/>
      <c r="E17" s="16">
        <v>9001.7720023626698</v>
      </c>
    </row>
    <row r="18" spans="2:5" x14ac:dyDescent="0.2">
      <c r="B18" s="14" t="s">
        <v>28</v>
      </c>
      <c r="C18" s="16"/>
      <c r="D18" s="16"/>
      <c r="E18" s="16">
        <v>3754</v>
      </c>
    </row>
    <row r="19" spans="2:5" x14ac:dyDescent="0.2">
      <c r="B19" s="15" t="s">
        <v>29</v>
      </c>
      <c r="C19" s="17">
        <v>171123.617</v>
      </c>
      <c r="D19" s="17">
        <v>193132.22099999999</v>
      </c>
      <c r="E19" s="17">
        <v>232453.79150236267</v>
      </c>
    </row>
    <row r="20" spans="2:5" ht="21" customHeight="1" x14ac:dyDescent="0.2"/>
    <row r="21" spans="2:5" x14ac:dyDescent="0.2">
      <c r="B21" s="11"/>
      <c r="C21" s="11" t="s">
        <v>32</v>
      </c>
      <c r="D21" s="11" t="s">
        <v>33</v>
      </c>
      <c r="E21" s="11">
        <v>2024</v>
      </c>
    </row>
    <row r="22" spans="2:5" x14ac:dyDescent="0.2">
      <c r="B22" s="11"/>
      <c r="C22" s="11" t="s">
        <v>16</v>
      </c>
      <c r="D22" s="11" t="s">
        <v>16</v>
      </c>
      <c r="E22" s="11" t="s">
        <v>16</v>
      </c>
    </row>
    <row r="23" spans="2:5" x14ac:dyDescent="0.2">
      <c r="B23" s="12" t="s">
        <v>30</v>
      </c>
      <c r="C23" s="13"/>
      <c r="D23" s="13"/>
      <c r="E23" s="13"/>
    </row>
    <row r="24" spans="2:5" x14ac:dyDescent="0.2">
      <c r="B24" s="14" t="s">
        <v>17</v>
      </c>
      <c r="C24" s="16"/>
      <c r="D24" s="16"/>
      <c r="E24" s="16">
        <v>15409.9</v>
      </c>
    </row>
    <row r="25" spans="2:5" x14ac:dyDescent="0.2">
      <c r="B25" s="14" t="s">
        <v>18</v>
      </c>
      <c r="C25" s="16"/>
      <c r="D25" s="16"/>
      <c r="E25" s="16">
        <v>244</v>
      </c>
    </row>
    <row r="26" spans="2:5" x14ac:dyDescent="0.2">
      <c r="B26" s="14" t="s">
        <v>19</v>
      </c>
      <c r="C26" s="16"/>
      <c r="D26" s="16"/>
      <c r="E26" s="16">
        <v>0</v>
      </c>
    </row>
    <row r="27" spans="2:5" x14ac:dyDescent="0.2">
      <c r="B27" s="14" t="s">
        <v>20</v>
      </c>
      <c r="C27" s="16">
        <v>0</v>
      </c>
      <c r="D27" s="16">
        <v>0</v>
      </c>
      <c r="E27" s="16">
        <v>0</v>
      </c>
    </row>
    <row r="28" spans="2:5" x14ac:dyDescent="0.2">
      <c r="B28" s="14" t="s">
        <v>21</v>
      </c>
      <c r="C28" s="16">
        <v>81409.740999999995</v>
      </c>
      <c r="D28" s="16">
        <v>84653.399999999936</v>
      </c>
      <c r="E28" s="16">
        <v>76941.320000000007</v>
      </c>
    </row>
    <row r="29" spans="2:5" x14ac:dyDescent="0.2">
      <c r="B29" s="14" t="s">
        <v>22</v>
      </c>
      <c r="C29" s="16"/>
      <c r="D29" s="16"/>
      <c r="E29" s="16">
        <v>0</v>
      </c>
    </row>
    <row r="30" spans="2:5" x14ac:dyDescent="0.2">
      <c r="B30" s="14" t="s">
        <v>23</v>
      </c>
      <c r="C30" s="16"/>
      <c r="D30" s="16"/>
      <c r="E30" s="16">
        <v>2600</v>
      </c>
    </row>
    <row r="31" spans="2:5" x14ac:dyDescent="0.2">
      <c r="B31" s="14" t="s">
        <v>24</v>
      </c>
      <c r="C31" s="16">
        <v>10280.1</v>
      </c>
      <c r="D31" s="16">
        <v>5491</v>
      </c>
      <c r="E31" s="16">
        <v>25745.8</v>
      </c>
    </row>
    <row r="32" spans="2:5" x14ac:dyDescent="0.2">
      <c r="B32" s="14" t="s">
        <v>25</v>
      </c>
      <c r="C32" s="16"/>
      <c r="D32" s="16"/>
      <c r="E32" s="16">
        <v>0</v>
      </c>
    </row>
    <row r="33" spans="2:5" x14ac:dyDescent="0.2">
      <c r="B33" s="14" t="s">
        <v>26</v>
      </c>
      <c r="C33" s="16"/>
      <c r="D33" s="16"/>
      <c r="E33" s="16">
        <v>0</v>
      </c>
    </row>
    <row r="34" spans="2:5" x14ac:dyDescent="0.2">
      <c r="B34" s="14" t="s">
        <v>27</v>
      </c>
      <c r="C34" s="16"/>
      <c r="D34" s="16"/>
      <c r="E34" s="16">
        <v>0</v>
      </c>
    </row>
    <row r="35" spans="2:5" x14ac:dyDescent="0.2">
      <c r="B35" s="14" t="s">
        <v>28</v>
      </c>
      <c r="C35" s="16"/>
      <c r="D35" s="16"/>
      <c r="E35" s="16">
        <v>0</v>
      </c>
    </row>
    <row r="36" spans="2:5" x14ac:dyDescent="0.2">
      <c r="B36" s="15" t="s">
        <v>29</v>
      </c>
      <c r="C36" s="17">
        <v>91689.841</v>
      </c>
      <c r="D36" s="17">
        <v>90144.399999999936</v>
      </c>
      <c r="E36" s="17">
        <v>705919.02</v>
      </c>
    </row>
    <row r="37" spans="2:5" ht="25.5" customHeight="1" x14ac:dyDescent="0.2"/>
    <row r="38" spans="2:5" x14ac:dyDescent="0.2">
      <c r="B38" s="11"/>
      <c r="C38" s="11" t="s">
        <v>32</v>
      </c>
      <c r="D38" s="11" t="s">
        <v>33</v>
      </c>
      <c r="E38" s="11">
        <v>2024</v>
      </c>
    </row>
    <row r="39" spans="2:5" x14ac:dyDescent="0.2">
      <c r="B39" s="11"/>
      <c r="C39" s="11" t="s">
        <v>16</v>
      </c>
      <c r="D39" s="11" t="s">
        <v>16</v>
      </c>
      <c r="E39" s="11" t="s">
        <v>16</v>
      </c>
    </row>
    <row r="40" spans="2:5" x14ac:dyDescent="0.2">
      <c r="B40" s="12" t="s">
        <v>31</v>
      </c>
      <c r="C40" s="13"/>
      <c r="D40" s="13"/>
      <c r="E40" s="13"/>
    </row>
    <row r="41" spans="2:5" x14ac:dyDescent="0.2">
      <c r="B41" s="14" t="s">
        <v>17</v>
      </c>
      <c r="C41" s="16"/>
      <c r="D41" s="16"/>
      <c r="E41" s="16">
        <v>1701.3</v>
      </c>
    </row>
    <row r="42" spans="2:5" x14ac:dyDescent="0.2">
      <c r="B42" s="14" t="s">
        <v>18</v>
      </c>
      <c r="C42" s="16"/>
      <c r="D42" s="16"/>
      <c r="E42" s="16">
        <v>0</v>
      </c>
    </row>
    <row r="43" spans="2:5" x14ac:dyDescent="0.2">
      <c r="B43" s="14" t="s">
        <v>19</v>
      </c>
      <c r="C43" s="16"/>
      <c r="D43" s="16"/>
      <c r="E43" s="16">
        <v>0</v>
      </c>
    </row>
    <row r="44" spans="2:5" x14ac:dyDescent="0.2">
      <c r="B44" s="14" t="s">
        <v>20</v>
      </c>
      <c r="C44" s="16">
        <v>830</v>
      </c>
      <c r="D44" s="16">
        <v>4990</v>
      </c>
      <c r="E44" s="16">
        <v>6538</v>
      </c>
    </row>
    <row r="45" spans="2:5" x14ac:dyDescent="0.2">
      <c r="B45" s="14" t="s">
        <v>21</v>
      </c>
      <c r="C45" s="16">
        <v>144845.454545455</v>
      </c>
      <c r="D45" s="16">
        <v>146265.29999999999</v>
      </c>
      <c r="E45" s="16">
        <v>112010.6</v>
      </c>
    </row>
    <row r="46" spans="2:5" x14ac:dyDescent="0.2">
      <c r="B46" s="14" t="s">
        <v>22</v>
      </c>
      <c r="C46" s="16"/>
      <c r="D46" s="16"/>
      <c r="E46" s="16">
        <v>584978</v>
      </c>
    </row>
    <row r="47" spans="2:5" x14ac:dyDescent="0.2">
      <c r="B47" s="14" t="s">
        <v>23</v>
      </c>
      <c r="C47" s="16"/>
      <c r="D47" s="16"/>
      <c r="E47" s="16">
        <v>500</v>
      </c>
    </row>
    <row r="48" spans="2:5" x14ac:dyDescent="0.2">
      <c r="B48" s="14" t="s">
        <v>24</v>
      </c>
      <c r="C48" s="16">
        <v>27000</v>
      </c>
      <c r="D48" s="16">
        <v>10719.5</v>
      </c>
      <c r="E48" s="16">
        <v>18386</v>
      </c>
    </row>
    <row r="49" spans="2:5" x14ac:dyDescent="0.2">
      <c r="B49" s="14" t="s">
        <v>25</v>
      </c>
      <c r="C49" s="16"/>
      <c r="D49" s="16"/>
      <c r="E49" s="16">
        <v>0</v>
      </c>
    </row>
    <row r="50" spans="2:5" x14ac:dyDescent="0.2">
      <c r="B50" s="14" t="s">
        <v>26</v>
      </c>
      <c r="C50" s="16"/>
      <c r="D50" s="16"/>
      <c r="E50" s="16">
        <v>0</v>
      </c>
    </row>
    <row r="51" spans="2:5" x14ac:dyDescent="0.2">
      <c r="B51" s="14" t="s">
        <v>27</v>
      </c>
      <c r="C51" s="16"/>
      <c r="D51" s="16"/>
      <c r="E51" s="16">
        <v>0</v>
      </c>
    </row>
    <row r="52" spans="2:5" x14ac:dyDescent="0.2">
      <c r="B52" s="14" t="s">
        <v>28</v>
      </c>
      <c r="C52" s="16"/>
      <c r="D52" s="16"/>
      <c r="E52" s="16">
        <v>34727</v>
      </c>
    </row>
    <row r="53" spans="2:5" x14ac:dyDescent="0.2">
      <c r="B53" s="15" t="s">
        <v>29</v>
      </c>
      <c r="C53" s="17">
        <v>172675.454545455</v>
      </c>
      <c r="D53" s="17">
        <v>161974.79999999999</v>
      </c>
      <c r="E53" s="17">
        <v>758840.9</v>
      </c>
    </row>
    <row r="54" spans="2:5" ht="25.5" customHeight="1" x14ac:dyDescent="0.2"/>
    <row r="55" spans="2:5" x14ac:dyDescent="0.2">
      <c r="B55" s="11"/>
      <c r="C55" s="11" t="s">
        <v>32</v>
      </c>
      <c r="D55" s="11" t="s">
        <v>33</v>
      </c>
      <c r="E55" s="11">
        <v>2024</v>
      </c>
    </row>
    <row r="56" spans="2:5" x14ac:dyDescent="0.2">
      <c r="B56" s="11"/>
      <c r="C56" s="11" t="s">
        <v>34</v>
      </c>
      <c r="D56" s="11" t="s">
        <v>34</v>
      </c>
      <c r="E56" s="11" t="s">
        <v>34</v>
      </c>
    </row>
    <row r="57" spans="2:5" x14ac:dyDescent="0.2">
      <c r="B57" s="12" t="s">
        <v>35</v>
      </c>
      <c r="C57" s="13"/>
      <c r="D57" s="13"/>
      <c r="E57" s="13"/>
    </row>
    <row r="58" spans="2:5" x14ac:dyDescent="0.2">
      <c r="B58" s="14" t="s">
        <v>17</v>
      </c>
      <c r="C58" s="16"/>
      <c r="D58" s="16"/>
      <c r="E58" s="16">
        <v>1845576</v>
      </c>
    </row>
    <row r="59" spans="2:5" x14ac:dyDescent="0.2">
      <c r="B59" s="14" t="s">
        <v>18</v>
      </c>
      <c r="C59" s="16"/>
      <c r="D59" s="16"/>
      <c r="E59" s="16">
        <v>2245000</v>
      </c>
    </row>
    <row r="60" spans="2:5" x14ac:dyDescent="0.2">
      <c r="B60" s="14" t="s">
        <v>19</v>
      </c>
      <c r="C60" s="16"/>
      <c r="D60" s="16"/>
      <c r="E60" s="16">
        <v>72680</v>
      </c>
    </row>
    <row r="61" spans="2:5" x14ac:dyDescent="0.2">
      <c r="B61" s="14" t="s">
        <v>20</v>
      </c>
      <c r="C61" s="16">
        <v>14353395</v>
      </c>
      <c r="D61" s="16">
        <v>13823249</v>
      </c>
      <c r="E61" s="16">
        <v>9702545.0702702701</v>
      </c>
    </row>
    <row r="62" spans="2:5" x14ac:dyDescent="0.2">
      <c r="B62" s="14" t="s">
        <v>21</v>
      </c>
      <c r="C62" s="16">
        <v>1764721</v>
      </c>
      <c r="D62" s="16">
        <v>1946820</v>
      </c>
      <c r="E62" s="16">
        <v>2065354</v>
      </c>
    </row>
    <row r="63" spans="2:5" x14ac:dyDescent="0.2">
      <c r="B63" s="14" t="s">
        <v>22</v>
      </c>
      <c r="C63" s="16"/>
      <c r="D63" s="16"/>
      <c r="E63" s="16">
        <v>384000</v>
      </c>
    </row>
    <row r="64" spans="2:5" x14ac:dyDescent="0.2">
      <c r="B64" s="14" t="s">
        <v>23</v>
      </c>
      <c r="C64" s="16"/>
      <c r="D64" s="16"/>
      <c r="E64" s="16">
        <v>850000</v>
      </c>
    </row>
    <row r="65" spans="2:5" x14ac:dyDescent="0.2">
      <c r="B65" s="14" t="s">
        <v>24</v>
      </c>
      <c r="C65" s="16">
        <v>4391670.4000000004</v>
      </c>
      <c r="D65" s="16">
        <v>4513733.8</v>
      </c>
      <c r="E65" s="16">
        <v>4883293</v>
      </c>
    </row>
    <row r="66" spans="2:5" x14ac:dyDescent="0.2">
      <c r="B66" s="14" t="s">
        <v>25</v>
      </c>
      <c r="C66" s="16"/>
      <c r="D66" s="16"/>
      <c r="E66" s="16">
        <v>2666477</v>
      </c>
    </row>
    <row r="67" spans="2:5" x14ac:dyDescent="0.2">
      <c r="B67" s="14" t="s">
        <v>26</v>
      </c>
      <c r="C67" s="16"/>
      <c r="D67" s="16"/>
      <c r="E67" s="16">
        <v>93333.33</v>
      </c>
    </row>
    <row r="68" spans="2:5" x14ac:dyDescent="0.2">
      <c r="B68" s="14" t="s">
        <v>27</v>
      </c>
      <c r="C68" s="16"/>
      <c r="D68" s="16"/>
      <c r="E68" s="16">
        <v>3051584</v>
      </c>
    </row>
    <row r="69" spans="2:5" x14ac:dyDescent="0.2">
      <c r="B69" s="14" t="s">
        <v>28</v>
      </c>
      <c r="C69" s="16"/>
      <c r="D69" s="16"/>
      <c r="E69" s="16">
        <v>378774</v>
      </c>
    </row>
    <row r="70" spans="2:5" x14ac:dyDescent="0.2">
      <c r="B70" s="15" t="s">
        <v>29</v>
      </c>
      <c r="C70" s="17">
        <v>20509786.399999999</v>
      </c>
      <c r="D70" s="17">
        <v>20283802.800000001</v>
      </c>
      <c r="E70" s="17">
        <v>28238616.400270268</v>
      </c>
    </row>
    <row r="71" spans="2:5" ht="23.45" customHeight="1" x14ac:dyDescent="0.2"/>
    <row r="72" spans="2:5" x14ac:dyDescent="0.2">
      <c r="B72" s="11"/>
      <c r="C72" s="11" t="s">
        <v>32</v>
      </c>
      <c r="D72" s="11" t="s">
        <v>33</v>
      </c>
      <c r="E72" s="11">
        <v>2024</v>
      </c>
    </row>
    <row r="73" spans="2:5" x14ac:dyDescent="0.2">
      <c r="B73" s="11"/>
      <c r="C73" s="11" t="s">
        <v>34</v>
      </c>
      <c r="D73" s="11" t="s">
        <v>34</v>
      </c>
      <c r="E73" s="11" t="s">
        <v>34</v>
      </c>
    </row>
    <row r="74" spans="2:5" x14ac:dyDescent="0.2">
      <c r="B74" s="12" t="s">
        <v>36</v>
      </c>
      <c r="C74" s="13"/>
      <c r="D74" s="13"/>
      <c r="E74" s="13"/>
    </row>
    <row r="75" spans="2:5" x14ac:dyDescent="0.2">
      <c r="B75" s="14" t="s">
        <v>17</v>
      </c>
      <c r="C75" s="16"/>
      <c r="D75" s="16"/>
      <c r="E75" s="16">
        <v>0</v>
      </c>
    </row>
    <row r="76" spans="2:5" x14ac:dyDescent="0.2">
      <c r="B76" s="14" t="s">
        <v>18</v>
      </c>
      <c r="C76" s="16"/>
      <c r="D76" s="16"/>
      <c r="E76" s="16">
        <v>0</v>
      </c>
    </row>
    <row r="77" spans="2:5" x14ac:dyDescent="0.2">
      <c r="B77" s="14" t="s">
        <v>19</v>
      </c>
      <c r="C77" s="16"/>
      <c r="D77" s="16"/>
      <c r="E77" s="16">
        <v>0</v>
      </c>
    </row>
    <row r="78" spans="2:5" x14ac:dyDescent="0.2">
      <c r="B78" s="14" t="s">
        <v>20</v>
      </c>
      <c r="C78" s="16"/>
      <c r="D78" s="16"/>
      <c r="E78" s="16">
        <v>0</v>
      </c>
    </row>
    <row r="79" spans="2:5" x14ac:dyDescent="0.2">
      <c r="B79" s="14" t="s">
        <v>21</v>
      </c>
      <c r="C79" s="16">
        <v>17524236</v>
      </c>
      <c r="D79" s="16">
        <v>18079800</v>
      </c>
      <c r="E79" s="16">
        <v>18784817</v>
      </c>
    </row>
    <row r="80" spans="2:5" x14ac:dyDescent="0.2">
      <c r="B80" s="14" t="s">
        <v>22</v>
      </c>
      <c r="C80" s="16"/>
      <c r="D80" s="16"/>
      <c r="E80" s="16">
        <v>0</v>
      </c>
    </row>
    <row r="81" spans="2:5" x14ac:dyDescent="0.2">
      <c r="B81" s="14" t="s">
        <v>23</v>
      </c>
      <c r="C81" s="16"/>
      <c r="D81" s="16"/>
      <c r="E81" s="16">
        <v>0</v>
      </c>
    </row>
    <row r="82" spans="2:5" x14ac:dyDescent="0.2">
      <c r="B82" s="14" t="s">
        <v>24</v>
      </c>
      <c r="C82" s="16"/>
      <c r="D82" s="16"/>
      <c r="E82" s="16">
        <v>0</v>
      </c>
    </row>
    <row r="83" spans="2:5" x14ac:dyDescent="0.2">
      <c r="B83" s="14" t="s">
        <v>25</v>
      </c>
      <c r="C83" s="16"/>
      <c r="D83" s="16"/>
      <c r="E83" s="16">
        <v>0</v>
      </c>
    </row>
    <row r="84" spans="2:5" x14ac:dyDescent="0.2">
      <c r="B84" s="14" t="s">
        <v>26</v>
      </c>
      <c r="C84" s="16"/>
      <c r="D84" s="16"/>
      <c r="E84" s="16">
        <v>0</v>
      </c>
    </row>
    <row r="85" spans="2:5" x14ac:dyDescent="0.2">
      <c r="B85" s="14" t="s">
        <v>27</v>
      </c>
      <c r="C85" s="16"/>
      <c r="D85" s="16"/>
      <c r="E85" s="16">
        <v>0</v>
      </c>
    </row>
    <row r="86" spans="2:5" x14ac:dyDescent="0.2">
      <c r="B86" s="14" t="s">
        <v>28</v>
      </c>
      <c r="C86" s="16"/>
      <c r="D86" s="16"/>
      <c r="E86" s="16">
        <v>0</v>
      </c>
    </row>
    <row r="87" spans="2:5" x14ac:dyDescent="0.2">
      <c r="B87" s="15" t="s">
        <v>29</v>
      </c>
      <c r="C87" s="17">
        <v>17524236</v>
      </c>
      <c r="D87" s="17">
        <v>18079800</v>
      </c>
      <c r="E87" s="17">
        <v>18784817</v>
      </c>
    </row>
    <row r="88" spans="2:5" ht="20.100000000000001" customHeight="1" x14ac:dyDescent="0.2"/>
    <row r="89" spans="2:5" x14ac:dyDescent="0.2">
      <c r="B89" s="11"/>
      <c r="C89" s="11" t="s">
        <v>32</v>
      </c>
      <c r="D89" s="11" t="s">
        <v>33</v>
      </c>
      <c r="E89" s="11">
        <v>2024</v>
      </c>
    </row>
    <row r="90" spans="2:5" x14ac:dyDescent="0.2">
      <c r="B90" s="11"/>
      <c r="C90" s="11" t="s">
        <v>47</v>
      </c>
      <c r="D90" s="11" t="s">
        <v>47</v>
      </c>
      <c r="E90" s="11" t="s">
        <v>47</v>
      </c>
    </row>
    <row r="91" spans="2:5" x14ac:dyDescent="0.2">
      <c r="B91" s="12" t="s">
        <v>48</v>
      </c>
      <c r="C91" s="13"/>
      <c r="D91" s="13"/>
      <c r="E91" s="13"/>
    </row>
    <row r="92" spans="2:5" x14ac:dyDescent="0.2">
      <c r="B92" s="14" t="s">
        <v>17</v>
      </c>
      <c r="C92" s="16"/>
      <c r="D92" s="16"/>
      <c r="E92" s="16">
        <v>0</v>
      </c>
    </row>
    <row r="93" spans="2:5" x14ac:dyDescent="0.2">
      <c r="B93" s="14" t="s">
        <v>18</v>
      </c>
      <c r="C93" s="16"/>
      <c r="D93" s="16"/>
      <c r="E93" s="16">
        <v>0</v>
      </c>
    </row>
    <row r="94" spans="2:5" x14ac:dyDescent="0.2">
      <c r="B94" s="14" t="s">
        <v>19</v>
      </c>
      <c r="C94" s="16"/>
      <c r="D94" s="16"/>
      <c r="E94" s="16">
        <v>0</v>
      </c>
    </row>
    <row r="95" spans="2:5" x14ac:dyDescent="0.2">
      <c r="B95" s="14" t="s">
        <v>20</v>
      </c>
      <c r="C95" s="16"/>
      <c r="D95" s="16"/>
      <c r="E95" s="16">
        <v>0</v>
      </c>
    </row>
    <row r="96" spans="2:5" x14ac:dyDescent="0.2">
      <c r="B96" s="14" t="s">
        <v>21</v>
      </c>
      <c r="C96" s="18">
        <v>90.9</v>
      </c>
      <c r="D96" s="18">
        <v>90.3</v>
      </c>
      <c r="E96" s="18">
        <v>90.1</v>
      </c>
    </row>
    <row r="97" spans="2:5" x14ac:dyDescent="0.2">
      <c r="B97" s="14" t="s">
        <v>22</v>
      </c>
      <c r="C97" s="16"/>
      <c r="D97" s="16"/>
      <c r="E97" s="16">
        <v>0</v>
      </c>
    </row>
    <row r="98" spans="2:5" x14ac:dyDescent="0.2">
      <c r="B98" s="14" t="s">
        <v>23</v>
      </c>
      <c r="C98" s="16"/>
      <c r="D98" s="16"/>
      <c r="E98" s="16">
        <v>0</v>
      </c>
    </row>
    <row r="99" spans="2:5" x14ac:dyDescent="0.2">
      <c r="B99" s="14" t="s">
        <v>24</v>
      </c>
      <c r="C99" s="16"/>
      <c r="D99" s="16"/>
      <c r="E99" s="16">
        <v>0</v>
      </c>
    </row>
    <row r="100" spans="2:5" x14ac:dyDescent="0.2">
      <c r="B100" s="14" t="s">
        <v>25</v>
      </c>
      <c r="C100" s="16"/>
      <c r="D100" s="16"/>
      <c r="E100" s="16">
        <v>0</v>
      </c>
    </row>
    <row r="101" spans="2:5" x14ac:dyDescent="0.2">
      <c r="B101" s="14" t="s">
        <v>26</v>
      </c>
      <c r="C101" s="16"/>
      <c r="D101" s="16"/>
      <c r="E101" s="16">
        <v>0</v>
      </c>
    </row>
    <row r="102" spans="2:5" x14ac:dyDescent="0.2">
      <c r="B102" s="14" t="s">
        <v>27</v>
      </c>
      <c r="C102" s="16"/>
      <c r="D102" s="16"/>
      <c r="E102" s="16">
        <v>0</v>
      </c>
    </row>
    <row r="103" spans="2:5" x14ac:dyDescent="0.2">
      <c r="B103" s="14" t="s">
        <v>28</v>
      </c>
      <c r="C103" s="16"/>
      <c r="D103" s="16"/>
      <c r="E103" s="16">
        <v>0</v>
      </c>
    </row>
    <row r="104" spans="2:5" x14ac:dyDescent="0.2">
      <c r="B104" s="15" t="s">
        <v>29</v>
      </c>
      <c r="C104" s="19">
        <v>46.1</v>
      </c>
      <c r="D104" s="19">
        <v>47.1</v>
      </c>
      <c r="E104" s="19">
        <v>39.9</v>
      </c>
    </row>
    <row r="105" spans="2:5" ht="24.6" customHeight="1" x14ac:dyDescent="0.2"/>
    <row r="106" spans="2:5" x14ac:dyDescent="0.2">
      <c r="B106" s="11"/>
      <c r="C106" s="11" t="s">
        <v>32</v>
      </c>
      <c r="D106" s="11" t="s">
        <v>33</v>
      </c>
      <c r="E106" s="11">
        <v>2024</v>
      </c>
    </row>
    <row r="107" spans="2:5" x14ac:dyDescent="0.2">
      <c r="B107" s="11"/>
      <c r="C107" s="11" t="s">
        <v>50</v>
      </c>
      <c r="D107" s="11" t="s">
        <v>50</v>
      </c>
      <c r="E107" s="11" t="s">
        <v>50</v>
      </c>
    </row>
    <row r="108" spans="2:5" x14ac:dyDescent="0.2">
      <c r="B108" s="12" t="s">
        <v>49</v>
      </c>
      <c r="C108" s="13"/>
      <c r="D108" s="13"/>
      <c r="E108" s="13"/>
    </row>
    <row r="109" spans="2:5" x14ac:dyDescent="0.2">
      <c r="B109" s="14" t="s">
        <v>17</v>
      </c>
      <c r="C109" s="16"/>
      <c r="D109" s="16"/>
      <c r="E109" s="16">
        <v>8174.1642147960001</v>
      </c>
    </row>
    <row r="110" spans="2:5" x14ac:dyDescent="0.2">
      <c r="B110" s="14" t="s">
        <v>18</v>
      </c>
      <c r="C110" s="16"/>
      <c r="D110" s="16"/>
      <c r="E110" s="16">
        <v>8324.0766999999996</v>
      </c>
    </row>
    <row r="111" spans="2:5" x14ac:dyDescent="0.2">
      <c r="B111" s="14" t="s">
        <v>19</v>
      </c>
      <c r="C111" s="16"/>
      <c r="D111" s="16"/>
      <c r="E111" s="16">
        <v>261.64799999999997</v>
      </c>
    </row>
    <row r="112" spans="2:5" x14ac:dyDescent="0.2">
      <c r="B112" s="14" t="s">
        <v>20</v>
      </c>
      <c r="C112" s="16">
        <v>53066.136229000003</v>
      </c>
      <c r="D112" s="16">
        <v>51272.028215999999</v>
      </c>
      <c r="E112" s="16">
        <v>36178.196149894975</v>
      </c>
    </row>
    <row r="113" spans="2:5" x14ac:dyDescent="0.2">
      <c r="B113" s="14" t="s">
        <v>21</v>
      </c>
      <c r="C113" s="16">
        <v>80881.850423444601</v>
      </c>
      <c r="D113" s="16">
        <v>83954.135551799802</v>
      </c>
      <c r="E113" s="16">
        <v>85404.794929299591</v>
      </c>
    </row>
    <row r="114" spans="2:5" x14ac:dyDescent="0.2">
      <c r="B114" s="14" t="s">
        <v>22</v>
      </c>
      <c r="C114" s="16"/>
      <c r="D114" s="16"/>
      <c r="E114" s="16">
        <v>21103.379730962504</v>
      </c>
    </row>
    <row r="115" spans="2:5" x14ac:dyDescent="0.2">
      <c r="B115" s="14" t="s">
        <v>23</v>
      </c>
      <c r="C115" s="16"/>
      <c r="D115" s="16"/>
      <c r="E115" s="16">
        <v>3270.3114</v>
      </c>
    </row>
    <row r="116" spans="2:5" x14ac:dyDescent="0.2">
      <c r="B116" s="14" t="s">
        <v>24</v>
      </c>
      <c r="C116" s="16">
        <v>17859.649222300002</v>
      </c>
      <c r="D116" s="16">
        <v>17608.241533119999</v>
      </c>
      <c r="E116" s="16">
        <v>19438.490139034006</v>
      </c>
    </row>
    <row r="117" spans="2:5" x14ac:dyDescent="0.2">
      <c r="B117" s="14" t="s">
        <v>25</v>
      </c>
      <c r="C117" s="16"/>
      <c r="D117" s="16"/>
      <c r="E117" s="16">
        <v>10227.69512178</v>
      </c>
    </row>
    <row r="118" spans="2:5" x14ac:dyDescent="0.2">
      <c r="B118" s="14" t="s">
        <v>26</v>
      </c>
      <c r="C118" s="16"/>
      <c r="D118" s="16"/>
      <c r="E118" s="16">
        <v>349.09096968</v>
      </c>
    </row>
    <row r="119" spans="2:5" x14ac:dyDescent="0.2">
      <c r="B119" s="14" t="s">
        <v>27</v>
      </c>
      <c r="C119" s="16"/>
      <c r="D119" s="16"/>
      <c r="E119" s="16">
        <v>11309.800398818665</v>
      </c>
    </row>
    <row r="120" spans="2:5" x14ac:dyDescent="0.2">
      <c r="B120" s="14" t="s">
        <v>28</v>
      </c>
      <c r="C120" s="16"/>
      <c r="D120" s="16"/>
      <c r="E120" s="16">
        <v>2644.7356652000003</v>
      </c>
    </row>
    <row r="121" spans="2:5" x14ac:dyDescent="0.2">
      <c r="B121" s="15" t="s">
        <v>29</v>
      </c>
      <c r="C121" s="17">
        <v>151807.63587474459</v>
      </c>
      <c r="D121" s="17">
        <v>152834.40530091981</v>
      </c>
      <c r="E121" s="17">
        <v>206686.38341946574</v>
      </c>
    </row>
    <row r="122" spans="2:5" ht="26.1" customHeight="1" x14ac:dyDescent="0.2"/>
    <row r="123" spans="2:5" x14ac:dyDescent="0.2">
      <c r="B123" s="11"/>
      <c r="C123" s="11" t="s">
        <v>32</v>
      </c>
      <c r="D123" s="11" t="s">
        <v>33</v>
      </c>
      <c r="E123" s="11">
        <v>2024</v>
      </c>
    </row>
    <row r="124" spans="2:5" ht="22.5" x14ac:dyDescent="0.2">
      <c r="B124" s="11"/>
      <c r="C124" s="11" t="s">
        <v>52</v>
      </c>
      <c r="D124" s="11" t="s">
        <v>52</v>
      </c>
      <c r="E124" s="11" t="s">
        <v>52</v>
      </c>
    </row>
    <row r="125" spans="2:5" x14ac:dyDescent="0.2">
      <c r="B125" s="12" t="s">
        <v>51</v>
      </c>
      <c r="C125" s="13"/>
      <c r="D125" s="13"/>
      <c r="E125" s="13"/>
    </row>
    <row r="126" spans="2:5" x14ac:dyDescent="0.2">
      <c r="B126" s="14" t="s">
        <v>17</v>
      </c>
      <c r="C126" s="18"/>
      <c r="D126" s="18"/>
      <c r="E126" s="18">
        <v>32.437159582523812</v>
      </c>
    </row>
    <row r="127" spans="2:5" x14ac:dyDescent="0.2">
      <c r="B127" s="14" t="s">
        <v>18</v>
      </c>
      <c r="C127" s="18"/>
      <c r="D127" s="18"/>
      <c r="E127" s="18">
        <v>48.116050289017338</v>
      </c>
    </row>
    <row r="128" spans="2:5" x14ac:dyDescent="0.2">
      <c r="B128" s="14" t="s">
        <v>19</v>
      </c>
      <c r="C128" s="18"/>
      <c r="D128" s="18"/>
      <c r="E128" s="18">
        <v>9.3445714285714274</v>
      </c>
    </row>
    <row r="129" spans="2:5" x14ac:dyDescent="0.2">
      <c r="B129" s="14" t="s">
        <v>20</v>
      </c>
      <c r="C129" s="18">
        <v>36.296946805061559</v>
      </c>
      <c r="D129" s="18">
        <v>35.16600014814815</v>
      </c>
      <c r="E129" s="18">
        <v>26.818529392064473</v>
      </c>
    </row>
    <row r="130" spans="2:5" x14ac:dyDescent="0.2">
      <c r="B130" s="14" t="s">
        <v>21</v>
      </c>
      <c r="C130" s="18">
        <v>23.16204193111243</v>
      </c>
      <c r="D130" s="18">
        <v>23.089696246369581</v>
      </c>
      <c r="E130" s="18">
        <v>23.842767986962478</v>
      </c>
    </row>
    <row r="131" spans="2:5" x14ac:dyDescent="0.2">
      <c r="B131" s="14" t="s">
        <v>22</v>
      </c>
      <c r="C131" s="18"/>
      <c r="D131" s="18"/>
      <c r="E131" s="18">
        <v>136.15083697395164</v>
      </c>
    </row>
    <row r="132" spans="2:5" x14ac:dyDescent="0.2">
      <c r="B132" s="14" t="s">
        <v>23</v>
      </c>
      <c r="C132" s="18"/>
      <c r="D132" s="18"/>
      <c r="E132" s="18">
        <v>30.280661111111112</v>
      </c>
    </row>
    <row r="133" spans="2:5" x14ac:dyDescent="0.2">
      <c r="B133" s="14" t="s">
        <v>24</v>
      </c>
      <c r="C133" s="18">
        <v>19.080821818696585</v>
      </c>
      <c r="D133" s="18">
        <v>19.160219296104462</v>
      </c>
      <c r="E133" s="18">
        <v>21.314133924379391</v>
      </c>
    </row>
    <row r="134" spans="2:5" x14ac:dyDescent="0.2">
      <c r="B134" s="14" t="s">
        <v>25</v>
      </c>
      <c r="C134" s="18"/>
      <c r="D134" s="18"/>
      <c r="E134" s="18">
        <v>88.936479319826091</v>
      </c>
    </row>
    <row r="135" spans="2:5" x14ac:dyDescent="0.2">
      <c r="B135" s="14" t="s">
        <v>26</v>
      </c>
      <c r="C135" s="18"/>
      <c r="D135" s="18"/>
      <c r="E135" s="18">
        <v>6.9818193936000004</v>
      </c>
    </row>
    <row r="136" spans="2:5" x14ac:dyDescent="0.2">
      <c r="B136" s="14" t="s">
        <v>27</v>
      </c>
      <c r="C136" s="18"/>
      <c r="D136" s="18"/>
      <c r="E136" s="18">
        <v>33.760598205428849</v>
      </c>
    </row>
    <row r="137" spans="2:5" x14ac:dyDescent="0.2">
      <c r="B137" s="14" t="s">
        <v>28</v>
      </c>
      <c r="C137" s="18"/>
      <c r="D137" s="18"/>
      <c r="E137" s="18">
        <v>27.839322791578951</v>
      </c>
    </row>
    <row r="138" spans="2:5" x14ac:dyDescent="0.2">
      <c r="B138" s="15" t="s">
        <v>29</v>
      </c>
      <c r="C138" s="19">
        <v>20.665346566123684</v>
      </c>
      <c r="D138" s="19">
        <v>20.567138379884245</v>
      </c>
      <c r="E138" s="19">
        <v>28.891023681781625</v>
      </c>
    </row>
    <row r="141" spans="2:5" x14ac:dyDescent="0.2">
      <c r="B141" s="10" t="s">
        <v>55</v>
      </c>
    </row>
    <row r="142" spans="2:5" x14ac:dyDescent="0.2">
      <c r="B142" s="14" t="s">
        <v>56</v>
      </c>
    </row>
  </sheetData>
  <sheetProtection algorithmName="SHA-512" hashValue="RyXWgXg0xXgisJ0+42Anra8YZ1elAJM/OeCFWkJuLPy7GCfHLdUN0LIScCrIZjkHT2xedIWXKybxbfxH7OkgCQ==" saltValue="jAk1IGOY9+5OrM6Fkq6Xo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2D15-01DA-4F20-857D-9F549F96645C}">
  <sheetPr>
    <tabColor theme="9" tint="0.79998168889431442"/>
  </sheetPr>
  <dimension ref="B2:E216"/>
  <sheetViews>
    <sheetView workbookViewId="0"/>
  </sheetViews>
  <sheetFormatPr defaultColWidth="8.7109375" defaultRowHeight="12.75" x14ac:dyDescent="0.2"/>
  <cols>
    <col min="1" max="1" width="6.42578125" style="6" customWidth="1"/>
    <col min="2" max="2" width="51.140625" style="6" customWidth="1"/>
    <col min="3" max="5" width="14.85546875" style="6" customWidth="1"/>
    <col min="6" max="16384" width="8.7109375" style="6"/>
  </cols>
  <sheetData>
    <row r="2" spans="2:5" x14ac:dyDescent="0.2">
      <c r="B2" s="10" t="s">
        <v>576</v>
      </c>
    </row>
    <row r="4" spans="2:5" s="11" customFormat="1" ht="24.6" customHeight="1" x14ac:dyDescent="0.2">
      <c r="C4" s="11" t="s">
        <v>32</v>
      </c>
      <c r="D4" s="11" t="s">
        <v>33</v>
      </c>
      <c r="E4" s="11" t="s">
        <v>594</v>
      </c>
    </row>
    <row r="5" spans="2:5" s="11" customFormat="1" ht="11.1" customHeight="1" x14ac:dyDescent="0.2">
      <c r="C5" s="11" t="s">
        <v>580</v>
      </c>
      <c r="D5" s="11" t="s">
        <v>580</v>
      </c>
      <c r="E5" s="11" t="s">
        <v>580</v>
      </c>
    </row>
    <row r="6" spans="2:5" x14ac:dyDescent="0.2">
      <c r="B6" s="12" t="s">
        <v>577</v>
      </c>
      <c r="C6" s="13"/>
      <c r="D6" s="13"/>
      <c r="E6" s="13"/>
    </row>
    <row r="7" spans="2:5" x14ac:dyDescent="0.2">
      <c r="B7" s="14" t="s">
        <v>17</v>
      </c>
      <c r="C7" s="16"/>
      <c r="D7" s="16"/>
      <c r="E7" s="18">
        <v>4.607724361499999</v>
      </c>
    </row>
    <row r="8" spans="2:5" x14ac:dyDescent="0.2">
      <c r="B8" s="14" t="s">
        <v>18</v>
      </c>
      <c r="C8" s="16"/>
      <c r="D8" s="16"/>
      <c r="E8" s="18">
        <v>0</v>
      </c>
    </row>
    <row r="9" spans="2:5" x14ac:dyDescent="0.2">
      <c r="B9" s="14" t="s">
        <v>19</v>
      </c>
      <c r="C9" s="16"/>
      <c r="D9" s="16"/>
      <c r="E9" s="18">
        <v>0</v>
      </c>
    </row>
    <row r="10" spans="2:5" x14ac:dyDescent="0.2">
      <c r="B10" s="14" t="s">
        <v>20</v>
      </c>
      <c r="C10" s="16"/>
      <c r="D10" s="18">
        <v>13.4348199132</v>
      </c>
      <c r="E10" s="18">
        <v>17.70722499</v>
      </c>
    </row>
    <row r="11" spans="2:5" x14ac:dyDescent="0.2">
      <c r="B11" s="14" t="s">
        <v>21</v>
      </c>
      <c r="C11" s="18">
        <v>389.74950018327394</v>
      </c>
      <c r="D11" s="18">
        <v>393.79718738480398</v>
      </c>
      <c r="E11" s="18">
        <v>303.36446856299995</v>
      </c>
    </row>
    <row r="12" spans="2:5" x14ac:dyDescent="0.2">
      <c r="B12" s="14" t="s">
        <v>22</v>
      </c>
      <c r="C12" s="16"/>
      <c r="D12" s="16"/>
      <c r="E12" s="18">
        <v>1584.3280911899999</v>
      </c>
    </row>
    <row r="13" spans="2:5" x14ac:dyDescent="0.2">
      <c r="B13" s="14" t="s">
        <v>23</v>
      </c>
      <c r="C13" s="16"/>
      <c r="D13" s="16"/>
      <c r="E13" s="18">
        <v>1.3541774999999998</v>
      </c>
    </row>
    <row r="14" spans="2:5" x14ac:dyDescent="0.2">
      <c r="B14" s="14" t="s">
        <v>24</v>
      </c>
      <c r="C14" s="18">
        <v>72.693414359999991</v>
      </c>
      <c r="D14" s="18">
        <v>28.860631675260002</v>
      </c>
      <c r="E14" s="18">
        <v>49.795815029999993</v>
      </c>
    </row>
    <row r="15" spans="2:5" x14ac:dyDescent="0.2">
      <c r="B15" s="14" t="s">
        <v>25</v>
      </c>
      <c r="C15" s="16"/>
      <c r="D15" s="16"/>
      <c r="E15" s="18">
        <v>0</v>
      </c>
    </row>
    <row r="16" spans="2:5" x14ac:dyDescent="0.2">
      <c r="B16" s="14" t="s">
        <v>26</v>
      </c>
      <c r="C16" s="16"/>
      <c r="D16" s="16"/>
      <c r="E16" s="18">
        <v>0</v>
      </c>
    </row>
    <row r="17" spans="2:5" x14ac:dyDescent="0.2">
      <c r="B17" s="14" t="s">
        <v>27</v>
      </c>
      <c r="C17" s="16"/>
      <c r="D17" s="16"/>
      <c r="E17" s="18">
        <v>0</v>
      </c>
    </row>
    <row r="18" spans="2:5" x14ac:dyDescent="0.2">
      <c r="B18" s="14" t="s">
        <v>28</v>
      </c>
      <c r="C18" s="16"/>
      <c r="D18" s="16"/>
      <c r="E18" s="18">
        <v>94.053044084999982</v>
      </c>
    </row>
    <row r="19" spans="2:5" x14ac:dyDescent="0.2">
      <c r="B19" s="15" t="s">
        <v>29</v>
      </c>
      <c r="C19" s="19">
        <f t="shared" ref="C19:D19" si="0">SUM(C7:C18)</f>
        <v>462.4429145432739</v>
      </c>
      <c r="D19" s="19">
        <f t="shared" si="0"/>
        <v>436.09263897326394</v>
      </c>
      <c r="E19" s="19">
        <f>SUM(E7:E18)</f>
        <v>2055.2105457194998</v>
      </c>
    </row>
    <row r="20" spans="2:5" ht="21" customHeight="1" x14ac:dyDescent="0.2"/>
    <row r="21" spans="2:5" x14ac:dyDescent="0.2">
      <c r="B21" s="11"/>
      <c r="C21" s="11" t="s">
        <v>32</v>
      </c>
      <c r="D21" s="11" t="s">
        <v>33</v>
      </c>
      <c r="E21" s="11" t="s">
        <v>594</v>
      </c>
    </row>
    <row r="22" spans="2:5" x14ac:dyDescent="0.2">
      <c r="B22" s="11"/>
      <c r="C22" s="11" t="s">
        <v>580</v>
      </c>
      <c r="D22" s="11" t="s">
        <v>580</v>
      </c>
      <c r="E22" s="11" t="s">
        <v>580</v>
      </c>
    </row>
    <row r="23" spans="2:5" x14ac:dyDescent="0.2">
      <c r="B23" s="12" t="s">
        <v>578</v>
      </c>
      <c r="C23" s="13"/>
      <c r="D23" s="13"/>
      <c r="E23" s="13"/>
    </row>
    <row r="24" spans="2:5" x14ac:dyDescent="0.2">
      <c r="B24" s="14" t="s">
        <v>17</v>
      </c>
      <c r="C24" s="16"/>
      <c r="D24" s="16"/>
      <c r="E24" s="18">
        <v>100.77305637269998</v>
      </c>
    </row>
    <row r="25" spans="2:5" x14ac:dyDescent="0.2">
      <c r="B25" s="14" t="s">
        <v>18</v>
      </c>
      <c r="C25" s="16"/>
      <c r="D25" s="16"/>
      <c r="E25" s="18">
        <v>14.971953619999999</v>
      </c>
    </row>
    <row r="26" spans="2:5" x14ac:dyDescent="0.2">
      <c r="B26" s="14" t="s">
        <v>19</v>
      </c>
      <c r="C26" s="16"/>
      <c r="D26" s="16"/>
      <c r="E26" s="18">
        <v>0</v>
      </c>
    </row>
    <row r="27" spans="2:5" x14ac:dyDescent="0.2">
      <c r="B27" s="14" t="s">
        <v>20</v>
      </c>
      <c r="C27" s="18">
        <v>86.216508206690577</v>
      </c>
      <c r="D27" s="18">
        <v>84.774076835033384</v>
      </c>
      <c r="E27" s="18">
        <v>63.187293614899993</v>
      </c>
    </row>
    <row r="28" spans="2:5" x14ac:dyDescent="0.2">
      <c r="B28" s="14" t="s">
        <v>21</v>
      </c>
      <c r="C28" s="18">
        <v>468.68069349097266</v>
      </c>
      <c r="D28" s="18">
        <v>493.94248675697611</v>
      </c>
      <c r="E28" s="18">
        <v>459.77087538481999</v>
      </c>
    </row>
    <row r="29" spans="2:5" x14ac:dyDescent="0.2">
      <c r="B29" s="14" t="s">
        <v>22</v>
      </c>
      <c r="C29" s="16"/>
      <c r="D29" s="16"/>
      <c r="E29" s="18">
        <v>25.482453933124997</v>
      </c>
    </row>
    <row r="30" spans="2:5" x14ac:dyDescent="0.2">
      <c r="B30" s="14" t="s">
        <v>23</v>
      </c>
      <c r="C30" s="16"/>
      <c r="D30" s="16"/>
      <c r="E30" s="18">
        <v>13.651129999999998</v>
      </c>
    </row>
    <row r="31" spans="2:5" x14ac:dyDescent="0.2">
      <c r="B31" s="14" t="s">
        <v>24</v>
      </c>
      <c r="C31" s="18">
        <v>79.209877312033512</v>
      </c>
      <c r="D31" s="18">
        <v>66.674123878060172</v>
      </c>
      <c r="E31" s="18">
        <v>94.371770565299997</v>
      </c>
    </row>
    <row r="32" spans="2:5" x14ac:dyDescent="0.2">
      <c r="B32" s="14" t="s">
        <v>25</v>
      </c>
      <c r="C32" s="16"/>
      <c r="D32" s="16"/>
      <c r="E32" s="18">
        <v>38.426664800999994</v>
      </c>
    </row>
    <row r="33" spans="2:5" x14ac:dyDescent="0.2">
      <c r="B33" s="14" t="s">
        <v>26</v>
      </c>
      <c r="C33" s="16"/>
      <c r="D33" s="16"/>
      <c r="E33" s="18">
        <v>0.80054175599999999</v>
      </c>
    </row>
    <row r="34" spans="2:5" x14ac:dyDescent="0.2">
      <c r="B34" s="14" t="s">
        <v>27</v>
      </c>
      <c r="C34" s="16"/>
      <c r="D34" s="16"/>
      <c r="E34" s="18">
        <v>19.819291435321912</v>
      </c>
    </row>
    <row r="35" spans="2:5" x14ac:dyDescent="0.2">
      <c r="B35" s="14" t="s">
        <v>28</v>
      </c>
      <c r="C35" s="16"/>
      <c r="D35" s="16"/>
      <c r="E35" s="18">
        <v>8.2652193399999998</v>
      </c>
    </row>
    <row r="36" spans="2:5" x14ac:dyDescent="0.2">
      <c r="B36" s="15" t="s">
        <v>29</v>
      </c>
      <c r="C36" s="19">
        <f t="shared" ref="C36:D36" si="1">SUM(C24:C35)</f>
        <v>634.1070790096968</v>
      </c>
      <c r="D36" s="19">
        <f t="shared" si="1"/>
        <v>645.39068747006968</v>
      </c>
      <c r="E36" s="19">
        <f>SUM(E24:E35)</f>
        <v>839.52025082316698</v>
      </c>
    </row>
    <row r="37" spans="2:5" ht="25.5" customHeight="1" x14ac:dyDescent="0.2"/>
    <row r="38" spans="2:5" x14ac:dyDescent="0.2">
      <c r="B38" s="11"/>
      <c r="C38" s="11" t="s">
        <v>32</v>
      </c>
      <c r="D38" s="11" t="s">
        <v>33</v>
      </c>
      <c r="E38" s="11" t="s">
        <v>594</v>
      </c>
    </row>
    <row r="39" spans="2:5" x14ac:dyDescent="0.2">
      <c r="B39" s="11"/>
      <c r="C39" s="11" t="s">
        <v>580</v>
      </c>
      <c r="D39" s="11" t="s">
        <v>580</v>
      </c>
      <c r="E39" s="11" t="s">
        <v>580</v>
      </c>
    </row>
    <row r="40" spans="2:5" x14ac:dyDescent="0.2">
      <c r="B40" s="12" t="s">
        <v>579</v>
      </c>
      <c r="C40" s="13"/>
      <c r="D40" s="13"/>
      <c r="E40" s="13"/>
    </row>
    <row r="41" spans="2:5" x14ac:dyDescent="0.2">
      <c r="B41" s="14" t="s">
        <v>17</v>
      </c>
      <c r="C41" s="16"/>
      <c r="D41" s="16"/>
      <c r="E41" s="81">
        <v>9.4620712000000005</v>
      </c>
    </row>
    <row r="42" spans="2:5" x14ac:dyDescent="0.2">
      <c r="B42" s="14" t="s">
        <v>18</v>
      </c>
      <c r="C42" s="16"/>
      <c r="D42" s="16"/>
      <c r="E42" s="81">
        <v>72.667725000000004</v>
      </c>
    </row>
    <row r="43" spans="2:5" x14ac:dyDescent="0.2">
      <c r="B43" s="14" t="s">
        <v>19</v>
      </c>
      <c r="C43" s="16"/>
      <c r="D43" s="16"/>
      <c r="E43" s="81"/>
    </row>
    <row r="44" spans="2:5" x14ac:dyDescent="0.2">
      <c r="B44" s="14" t="s">
        <v>20</v>
      </c>
      <c r="C44" s="16"/>
      <c r="D44" s="16"/>
      <c r="E44" s="81">
        <v>203.57543498422714</v>
      </c>
    </row>
    <row r="45" spans="2:5" x14ac:dyDescent="0.2">
      <c r="B45" s="14" t="s">
        <v>21</v>
      </c>
      <c r="C45" s="16"/>
      <c r="D45" s="16"/>
      <c r="E45" s="81">
        <v>157.818962</v>
      </c>
    </row>
    <row r="46" spans="2:5" x14ac:dyDescent="0.2">
      <c r="B46" s="14" t="s">
        <v>22</v>
      </c>
      <c r="C46" s="16"/>
      <c r="D46" s="16"/>
      <c r="E46" s="81">
        <v>95.254362727272735</v>
      </c>
    </row>
    <row r="47" spans="2:5" x14ac:dyDescent="0.2">
      <c r="B47" s="14" t="s">
        <v>23</v>
      </c>
      <c r="C47" s="16"/>
      <c r="D47" s="16"/>
      <c r="E47" s="81">
        <v>18.000450075348308</v>
      </c>
    </row>
    <row r="48" spans="2:5" x14ac:dyDescent="0.2">
      <c r="B48" s="14" t="s">
        <v>24</v>
      </c>
      <c r="C48" s="16"/>
      <c r="D48" s="16"/>
      <c r="E48" s="81">
        <v>137.01913200000001</v>
      </c>
    </row>
    <row r="49" spans="2:5" x14ac:dyDescent="0.2">
      <c r="B49" s="14" t="s">
        <v>25</v>
      </c>
      <c r="C49" s="16"/>
      <c r="D49" s="16"/>
      <c r="E49" s="81">
        <v>11.535015000000001</v>
      </c>
    </row>
    <row r="50" spans="2:5" x14ac:dyDescent="0.2">
      <c r="B50" s="14" t="s">
        <v>26</v>
      </c>
      <c r="C50" s="16"/>
      <c r="D50" s="16"/>
      <c r="E50" s="81"/>
    </row>
    <row r="51" spans="2:5" x14ac:dyDescent="0.2">
      <c r="B51" s="14" t="s">
        <v>27</v>
      </c>
      <c r="C51" s="16"/>
      <c r="D51" s="16"/>
      <c r="E51" s="81">
        <v>136.45890824370912</v>
      </c>
    </row>
    <row r="52" spans="2:5" x14ac:dyDescent="0.2">
      <c r="B52" s="14" t="s">
        <v>28</v>
      </c>
      <c r="C52" s="16"/>
      <c r="D52" s="16"/>
      <c r="E52" s="81">
        <v>19.842960000000001</v>
      </c>
    </row>
    <row r="53" spans="2:5" x14ac:dyDescent="0.2">
      <c r="B53" s="15" t="s">
        <v>29</v>
      </c>
      <c r="C53" s="17"/>
      <c r="D53" s="17"/>
      <c r="E53" s="19">
        <f>SUM(E41:E52)</f>
        <v>861.63502123055741</v>
      </c>
    </row>
    <row r="54" spans="2:5" ht="25.5" customHeight="1" x14ac:dyDescent="0.2"/>
    <row r="55" spans="2:5" x14ac:dyDescent="0.2">
      <c r="B55" s="11"/>
      <c r="C55" s="11" t="s">
        <v>32</v>
      </c>
      <c r="D55" s="11" t="s">
        <v>33</v>
      </c>
      <c r="E55" s="11" t="s">
        <v>594</v>
      </c>
    </row>
    <row r="56" spans="2:5" x14ac:dyDescent="0.2">
      <c r="B56" s="11"/>
      <c r="C56" s="11" t="s">
        <v>580</v>
      </c>
      <c r="D56" s="11" t="s">
        <v>580</v>
      </c>
      <c r="E56" s="11" t="s">
        <v>580</v>
      </c>
    </row>
    <row r="57" spans="2:5" x14ac:dyDescent="0.2">
      <c r="B57" s="12" t="s">
        <v>581</v>
      </c>
      <c r="C57" s="13"/>
      <c r="D57" s="13"/>
      <c r="E57" s="13"/>
    </row>
    <row r="58" spans="2:5" x14ac:dyDescent="0.2">
      <c r="B58" s="14" t="s">
        <v>17</v>
      </c>
      <c r="C58" s="16"/>
      <c r="D58" s="16"/>
      <c r="E58" s="18">
        <f>SUM(E41,E24,E7,)</f>
        <v>114.84285193419998</v>
      </c>
    </row>
    <row r="59" spans="2:5" x14ac:dyDescent="0.2">
      <c r="B59" s="14" t="s">
        <v>18</v>
      </c>
      <c r="C59" s="16"/>
      <c r="D59" s="16"/>
      <c r="E59" s="18">
        <f t="shared" ref="C59:E69" si="2">SUM(E42,E25,E8,)</f>
        <v>87.639678619999998</v>
      </c>
    </row>
    <row r="60" spans="2:5" x14ac:dyDescent="0.2">
      <c r="B60" s="14" t="s">
        <v>19</v>
      </c>
      <c r="C60" s="16"/>
      <c r="D60" s="16"/>
      <c r="E60" s="18">
        <f t="shared" si="2"/>
        <v>0</v>
      </c>
    </row>
    <row r="61" spans="2:5" x14ac:dyDescent="0.2">
      <c r="B61" s="14" t="s">
        <v>20</v>
      </c>
      <c r="C61" s="18">
        <f t="shared" si="2"/>
        <v>86.216508206690577</v>
      </c>
      <c r="D61" s="18">
        <f t="shared" si="2"/>
        <v>98.208896748233386</v>
      </c>
      <c r="E61" s="18">
        <f t="shared" si="2"/>
        <v>284.4699535891271</v>
      </c>
    </row>
    <row r="62" spans="2:5" x14ac:dyDescent="0.2">
      <c r="B62" s="14" t="s">
        <v>21</v>
      </c>
      <c r="C62" s="18">
        <f t="shared" si="2"/>
        <v>858.43019367424654</v>
      </c>
      <c r="D62" s="18">
        <f t="shared" si="2"/>
        <v>887.73967414178014</v>
      </c>
      <c r="E62" s="18">
        <f t="shared" si="2"/>
        <v>920.95430594781988</v>
      </c>
    </row>
    <row r="63" spans="2:5" x14ac:dyDescent="0.2">
      <c r="B63" s="14" t="s">
        <v>22</v>
      </c>
      <c r="C63" s="18"/>
      <c r="D63" s="18"/>
      <c r="E63" s="18">
        <f t="shared" si="2"/>
        <v>1705.0649078503977</v>
      </c>
    </row>
    <row r="64" spans="2:5" x14ac:dyDescent="0.2">
      <c r="B64" s="14" t="s">
        <v>23</v>
      </c>
      <c r="C64" s="16"/>
      <c r="D64" s="16"/>
      <c r="E64" s="18">
        <f t="shared" si="2"/>
        <v>33.005757575348305</v>
      </c>
    </row>
    <row r="65" spans="2:5" x14ac:dyDescent="0.2">
      <c r="B65" s="14" t="s">
        <v>24</v>
      </c>
      <c r="C65" s="18">
        <f t="shared" si="2"/>
        <v>151.9032916720335</v>
      </c>
      <c r="D65" s="18">
        <f t="shared" si="2"/>
        <v>95.534755553320167</v>
      </c>
      <c r="E65" s="18">
        <f t="shared" si="2"/>
        <v>281.18671759529997</v>
      </c>
    </row>
    <row r="66" spans="2:5" x14ac:dyDescent="0.2">
      <c r="B66" s="14" t="s">
        <v>25</v>
      </c>
      <c r="C66" s="16"/>
      <c r="D66" s="16"/>
      <c r="E66" s="18">
        <f t="shared" si="2"/>
        <v>49.961679800999995</v>
      </c>
    </row>
    <row r="67" spans="2:5" x14ac:dyDescent="0.2">
      <c r="B67" s="14" t="s">
        <v>26</v>
      </c>
      <c r="C67" s="16"/>
      <c r="D67" s="16"/>
      <c r="E67" s="18">
        <f t="shared" si="2"/>
        <v>0.80054175599999999</v>
      </c>
    </row>
    <row r="68" spans="2:5" x14ac:dyDescent="0.2">
      <c r="B68" s="14" t="s">
        <v>27</v>
      </c>
      <c r="C68" s="16"/>
      <c r="D68" s="16"/>
      <c r="E68" s="18">
        <f t="shared" si="2"/>
        <v>156.27819967903102</v>
      </c>
    </row>
    <row r="69" spans="2:5" x14ac:dyDescent="0.2">
      <c r="B69" s="14" t="s">
        <v>28</v>
      </c>
      <c r="C69" s="16"/>
      <c r="D69" s="16"/>
      <c r="E69" s="18">
        <f t="shared" si="2"/>
        <v>122.16122342499997</v>
      </c>
    </row>
    <row r="70" spans="2:5" x14ac:dyDescent="0.2">
      <c r="B70" s="15" t="s">
        <v>29</v>
      </c>
      <c r="C70" s="19">
        <f t="shared" ref="C70:D70" si="3">SUM(C58:C69)</f>
        <v>1096.5499935529706</v>
      </c>
      <c r="D70" s="19">
        <f t="shared" si="3"/>
        <v>1081.4833264433337</v>
      </c>
      <c r="E70" s="19">
        <f>SUM(E58:E69)</f>
        <v>3756.3658177732236</v>
      </c>
    </row>
    <row r="71" spans="2:5" ht="23.45" customHeight="1" x14ac:dyDescent="0.2"/>
    <row r="72" spans="2:5" x14ac:dyDescent="0.2">
      <c r="B72" s="11"/>
      <c r="C72" s="11" t="s">
        <v>32</v>
      </c>
      <c r="D72" s="11" t="s">
        <v>33</v>
      </c>
      <c r="E72" s="11" t="s">
        <v>594</v>
      </c>
    </row>
    <row r="73" spans="2:5" x14ac:dyDescent="0.2">
      <c r="B73" s="11"/>
      <c r="C73" s="11" t="s">
        <v>580</v>
      </c>
      <c r="D73" s="11" t="s">
        <v>580</v>
      </c>
      <c r="E73" s="11" t="s">
        <v>580</v>
      </c>
    </row>
    <row r="74" spans="2:5" x14ac:dyDescent="0.2">
      <c r="B74" s="12" t="s">
        <v>582</v>
      </c>
      <c r="C74" s="13"/>
      <c r="D74" s="13"/>
      <c r="E74" s="13"/>
    </row>
    <row r="75" spans="2:5" x14ac:dyDescent="0.2">
      <c r="B75" s="14" t="s">
        <v>17</v>
      </c>
      <c r="C75" s="16"/>
      <c r="D75" s="16"/>
      <c r="E75" s="18">
        <v>974.46412800000007</v>
      </c>
    </row>
    <row r="76" spans="2:5" x14ac:dyDescent="0.2">
      <c r="B76" s="14" t="s">
        <v>18</v>
      </c>
      <c r="C76" s="16"/>
      <c r="D76" s="16"/>
      <c r="E76" s="18">
        <v>1629.87</v>
      </c>
    </row>
    <row r="77" spans="2:5" x14ac:dyDescent="0.2">
      <c r="B77" s="14" t="s">
        <v>19</v>
      </c>
      <c r="C77" s="16"/>
      <c r="D77" s="16"/>
      <c r="E77" s="18">
        <v>44.283923999999999</v>
      </c>
    </row>
    <row r="78" spans="2:5" x14ac:dyDescent="0.2">
      <c r="B78" s="14" t="s">
        <v>20</v>
      </c>
      <c r="C78" s="18">
        <v>7219.7576849999996</v>
      </c>
      <c r="D78" s="18">
        <v>6953.094247</v>
      </c>
      <c r="E78" s="18">
        <v>5373.2694599156748</v>
      </c>
    </row>
    <row r="79" spans="2:5" x14ac:dyDescent="0.2">
      <c r="B79" s="14" t="s">
        <v>21</v>
      </c>
      <c r="C79" s="18">
        <v>740.82987580000008</v>
      </c>
      <c r="D79" s="18">
        <v>817.275036</v>
      </c>
      <c r="E79" s="18">
        <v>946.96480900000006</v>
      </c>
    </row>
    <row r="80" spans="2:5" x14ac:dyDescent="0.2">
      <c r="B80" s="14" t="s">
        <v>22</v>
      </c>
      <c r="C80" s="16"/>
      <c r="D80" s="16"/>
      <c r="E80" s="18">
        <v>235.392</v>
      </c>
    </row>
    <row r="81" spans="2:5" x14ac:dyDescent="0.2">
      <c r="B81" s="14" t="s">
        <v>23</v>
      </c>
      <c r="C81" s="16"/>
      <c r="D81" s="16"/>
      <c r="E81" s="18">
        <v>619.65</v>
      </c>
    </row>
    <row r="82" spans="2:5" x14ac:dyDescent="0.2">
      <c r="B82" s="14" t="s">
        <v>24</v>
      </c>
      <c r="C82" s="18">
        <v>2100.53595232</v>
      </c>
      <c r="D82" s="18">
        <v>2158.9188765399999</v>
      </c>
      <c r="E82" s="18">
        <v>2590.0986072000001</v>
      </c>
    </row>
    <row r="83" spans="2:5" x14ac:dyDescent="0.2">
      <c r="B83" s="14" t="s">
        <v>25</v>
      </c>
      <c r="C83" s="16"/>
      <c r="D83" s="16"/>
      <c r="E83" s="18">
        <v>1341.2379310000001</v>
      </c>
    </row>
    <row r="84" spans="2:5" x14ac:dyDescent="0.2">
      <c r="B84" s="14" t="s">
        <v>26</v>
      </c>
      <c r="C84" s="16"/>
      <c r="D84" s="16"/>
      <c r="E84" s="18">
        <v>38.453331959999993</v>
      </c>
    </row>
    <row r="85" spans="2:5" x14ac:dyDescent="0.2">
      <c r="B85" s="14" t="s">
        <v>27</v>
      </c>
      <c r="C85" s="16"/>
      <c r="D85" s="16"/>
      <c r="E85" s="18">
        <v>1214.2252736</v>
      </c>
    </row>
    <row r="86" spans="2:5" x14ac:dyDescent="0.2">
      <c r="B86" s="14" t="s">
        <v>28</v>
      </c>
      <c r="C86" s="16"/>
      <c r="D86" s="16"/>
      <c r="E86" s="18">
        <v>305.78425020000003</v>
      </c>
    </row>
    <row r="87" spans="2:5" x14ac:dyDescent="0.2">
      <c r="B87" s="15" t="s">
        <v>29</v>
      </c>
      <c r="C87" s="19">
        <f t="shared" ref="C87:D87" si="4">SUM(C75:C86)</f>
        <v>10061.123513119999</v>
      </c>
      <c r="D87" s="19">
        <f t="shared" si="4"/>
        <v>9929.2881595399995</v>
      </c>
      <c r="E87" s="19">
        <f>SUM(E75:E86)</f>
        <v>15313.693714875672</v>
      </c>
    </row>
    <row r="88" spans="2:5" ht="20.100000000000001" customHeight="1" x14ac:dyDescent="0.2"/>
    <row r="89" spans="2:5" x14ac:dyDescent="0.2">
      <c r="B89" s="11"/>
      <c r="C89" s="11" t="s">
        <v>32</v>
      </c>
      <c r="D89" s="11" t="s">
        <v>33</v>
      </c>
      <c r="E89" s="11" t="s">
        <v>594</v>
      </c>
    </row>
    <row r="90" spans="2:5" x14ac:dyDescent="0.2">
      <c r="B90" s="11"/>
      <c r="C90" s="11" t="s">
        <v>580</v>
      </c>
      <c r="D90" s="11" t="s">
        <v>580</v>
      </c>
      <c r="E90" s="11" t="s">
        <v>580</v>
      </c>
    </row>
    <row r="91" spans="2:5" x14ac:dyDescent="0.2">
      <c r="B91" s="12" t="s">
        <v>583</v>
      </c>
      <c r="C91" s="13"/>
      <c r="D91" s="13"/>
      <c r="E91" s="13"/>
    </row>
    <row r="92" spans="2:5" x14ac:dyDescent="0.2">
      <c r="B92" s="14" t="s">
        <v>17</v>
      </c>
      <c r="C92" s="16"/>
      <c r="D92" s="16"/>
      <c r="E92" s="16">
        <v>111.77584674000001</v>
      </c>
    </row>
    <row r="93" spans="2:5" x14ac:dyDescent="0.2">
      <c r="B93" s="14" t="s">
        <v>18</v>
      </c>
      <c r="C93" s="16"/>
      <c r="D93" s="16"/>
      <c r="E93" s="16">
        <v>138.06994436999997</v>
      </c>
    </row>
    <row r="94" spans="2:5" x14ac:dyDescent="0.2">
      <c r="B94" s="14" t="s">
        <v>19</v>
      </c>
      <c r="C94" s="16"/>
      <c r="D94" s="16"/>
      <c r="E94" s="16"/>
    </row>
    <row r="95" spans="2:5" x14ac:dyDescent="0.2">
      <c r="B95" s="14" t="s">
        <v>20</v>
      </c>
      <c r="C95" s="16"/>
      <c r="D95" s="16"/>
      <c r="E95" s="16">
        <v>748.8882563200001</v>
      </c>
    </row>
    <row r="96" spans="2:5" x14ac:dyDescent="0.2">
      <c r="B96" s="14" t="s">
        <v>21</v>
      </c>
      <c r="C96" s="18"/>
      <c r="D96" s="18"/>
      <c r="E96" s="18">
        <v>7011.8505586429992</v>
      </c>
    </row>
    <row r="97" spans="2:5" x14ac:dyDescent="0.2">
      <c r="B97" s="14" t="s">
        <v>22</v>
      </c>
      <c r="C97" s="16"/>
      <c r="D97" s="16"/>
      <c r="E97" s="16">
        <v>113.37916546</v>
      </c>
    </row>
    <row r="98" spans="2:5" x14ac:dyDescent="0.2">
      <c r="B98" s="14" t="s">
        <v>23</v>
      </c>
      <c r="C98" s="16"/>
      <c r="D98" s="16"/>
      <c r="E98" s="16"/>
    </row>
    <row r="99" spans="2:5" x14ac:dyDescent="0.2">
      <c r="B99" s="14" t="s">
        <v>24</v>
      </c>
      <c r="C99" s="16"/>
      <c r="D99" s="16"/>
      <c r="E99" s="16">
        <v>529.87941491110007</v>
      </c>
    </row>
    <row r="100" spans="2:5" x14ac:dyDescent="0.2">
      <c r="B100" s="14" t="s">
        <v>25</v>
      </c>
      <c r="C100" s="16"/>
      <c r="D100" s="16"/>
      <c r="E100" s="16"/>
    </row>
    <row r="101" spans="2:5" x14ac:dyDescent="0.2">
      <c r="B101" s="14" t="s">
        <v>26</v>
      </c>
      <c r="C101" s="16"/>
      <c r="D101" s="16"/>
      <c r="E101" s="16"/>
    </row>
    <row r="102" spans="2:5" x14ac:dyDescent="0.2">
      <c r="B102" s="14" t="s">
        <v>27</v>
      </c>
      <c r="C102" s="16"/>
      <c r="D102" s="16"/>
      <c r="E102" s="16">
        <v>191.95796343000001</v>
      </c>
    </row>
    <row r="103" spans="2:5" x14ac:dyDescent="0.2">
      <c r="B103" s="14" t="s">
        <v>28</v>
      </c>
      <c r="C103" s="16"/>
      <c r="D103" s="16"/>
      <c r="E103" s="16">
        <v>31.234816519999999</v>
      </c>
    </row>
    <row r="104" spans="2:5" x14ac:dyDescent="0.2">
      <c r="B104" s="14" t="s">
        <v>590</v>
      </c>
      <c r="C104" s="16"/>
      <c r="D104" s="16"/>
      <c r="E104" s="16">
        <v>67.405843730000001</v>
      </c>
    </row>
    <row r="105" spans="2:5" x14ac:dyDescent="0.2">
      <c r="B105" s="14" t="s">
        <v>591</v>
      </c>
      <c r="C105" s="16"/>
      <c r="D105" s="16"/>
      <c r="E105" s="16">
        <v>153.30083346000001</v>
      </c>
    </row>
    <row r="106" spans="2:5" x14ac:dyDescent="0.2">
      <c r="B106" s="15" t="s">
        <v>29</v>
      </c>
      <c r="C106" s="19"/>
      <c r="D106" s="19"/>
      <c r="E106" s="19">
        <f>SUM(E92:E105)</f>
        <v>9097.7426435840989</v>
      </c>
    </row>
    <row r="107" spans="2:5" ht="24.6" customHeight="1" x14ac:dyDescent="0.2"/>
    <row r="108" spans="2:5" x14ac:dyDescent="0.2">
      <c r="B108" s="11"/>
      <c r="C108" s="11" t="s">
        <v>32</v>
      </c>
      <c r="D108" s="11" t="s">
        <v>33</v>
      </c>
      <c r="E108" s="11" t="s">
        <v>594</v>
      </c>
    </row>
    <row r="109" spans="2:5" x14ac:dyDescent="0.2">
      <c r="B109" s="11"/>
      <c r="C109" s="11" t="s">
        <v>580</v>
      </c>
      <c r="D109" s="11" t="s">
        <v>580</v>
      </c>
      <c r="E109" s="11" t="s">
        <v>580</v>
      </c>
    </row>
    <row r="110" spans="2:5" x14ac:dyDescent="0.2">
      <c r="B110" s="12" t="s">
        <v>584</v>
      </c>
      <c r="C110" s="13"/>
      <c r="D110" s="13"/>
      <c r="E110" s="13"/>
    </row>
    <row r="111" spans="2:5" x14ac:dyDescent="0.2">
      <c r="B111" s="14" t="s">
        <v>17</v>
      </c>
      <c r="C111" s="16"/>
      <c r="D111" s="16"/>
      <c r="E111" s="16">
        <v>55.592094041198408</v>
      </c>
    </row>
    <row r="112" spans="2:5" x14ac:dyDescent="0.2">
      <c r="B112" s="14" t="s">
        <v>18</v>
      </c>
      <c r="C112" s="16"/>
      <c r="D112" s="16"/>
      <c r="E112" s="16">
        <v>31.21651056027677</v>
      </c>
    </row>
    <row r="113" spans="2:5" x14ac:dyDescent="0.2">
      <c r="B113" s="14" t="s">
        <v>19</v>
      </c>
      <c r="C113" s="16"/>
      <c r="D113" s="16"/>
      <c r="E113" s="16"/>
    </row>
    <row r="114" spans="2:5" x14ac:dyDescent="0.2">
      <c r="B114" s="14" t="s">
        <v>20</v>
      </c>
      <c r="C114" s="16"/>
      <c r="D114" s="16"/>
      <c r="E114" s="16">
        <v>227.65470371174118</v>
      </c>
    </row>
    <row r="115" spans="2:5" x14ac:dyDescent="0.2">
      <c r="B115" s="14" t="s">
        <v>21</v>
      </c>
      <c r="C115" s="16"/>
      <c r="D115" s="16"/>
      <c r="E115" s="16">
        <v>2558.2277862633423</v>
      </c>
    </row>
    <row r="116" spans="2:5" x14ac:dyDescent="0.2">
      <c r="B116" s="14" t="s">
        <v>22</v>
      </c>
      <c r="C116" s="16"/>
      <c r="D116" s="16"/>
      <c r="E116" s="16">
        <v>5.6807768000000003</v>
      </c>
    </row>
    <row r="117" spans="2:5" x14ac:dyDescent="0.2">
      <c r="B117" s="14" t="s">
        <v>23</v>
      </c>
      <c r="C117" s="16"/>
      <c r="D117" s="16"/>
      <c r="E117" s="16"/>
    </row>
    <row r="118" spans="2:5" x14ac:dyDescent="0.2">
      <c r="B118" s="14" t="s">
        <v>24</v>
      </c>
      <c r="C118" s="16"/>
      <c r="D118" s="16"/>
      <c r="E118" s="16">
        <v>343.67302813896674</v>
      </c>
    </row>
    <row r="119" spans="2:5" x14ac:dyDescent="0.2">
      <c r="B119" s="14" t="s">
        <v>25</v>
      </c>
      <c r="C119" s="16"/>
      <c r="D119" s="16"/>
      <c r="E119" s="16"/>
    </row>
    <row r="120" spans="2:5" x14ac:dyDescent="0.2">
      <c r="B120" s="14" t="s">
        <v>26</v>
      </c>
      <c r="C120" s="16"/>
      <c r="D120" s="16"/>
      <c r="E120" s="16"/>
    </row>
    <row r="121" spans="2:5" x14ac:dyDescent="0.2">
      <c r="B121" s="14" t="s">
        <v>27</v>
      </c>
      <c r="C121" s="16"/>
      <c r="D121" s="16"/>
      <c r="E121" s="16">
        <v>114.31144766524716</v>
      </c>
    </row>
    <row r="122" spans="2:5" x14ac:dyDescent="0.2">
      <c r="B122" s="14" t="s">
        <v>28</v>
      </c>
      <c r="C122" s="16"/>
      <c r="D122" s="16"/>
      <c r="E122" s="16">
        <v>5.4419129232022945</v>
      </c>
    </row>
    <row r="123" spans="2:5" x14ac:dyDescent="0.2">
      <c r="B123" s="14" t="s">
        <v>590</v>
      </c>
      <c r="C123" s="16"/>
      <c r="D123" s="16"/>
      <c r="E123" s="16">
        <v>8.1742514000000011</v>
      </c>
    </row>
    <row r="124" spans="2:5" x14ac:dyDescent="0.2">
      <c r="B124" s="14" t="s">
        <v>591</v>
      </c>
      <c r="C124" s="16"/>
      <c r="D124" s="16"/>
      <c r="E124" s="16">
        <v>48.743193219619741</v>
      </c>
    </row>
    <row r="125" spans="2:5" x14ac:dyDescent="0.2">
      <c r="B125" s="15" t="s">
        <v>29</v>
      </c>
      <c r="C125" s="17"/>
      <c r="D125" s="17"/>
      <c r="E125" s="17">
        <f>SUM(E111:E124)</f>
        <v>3398.7157047235942</v>
      </c>
    </row>
    <row r="126" spans="2:5" ht="26.1" customHeight="1" x14ac:dyDescent="0.2"/>
    <row r="127" spans="2:5" x14ac:dyDescent="0.2">
      <c r="B127" s="11"/>
      <c r="C127" s="11" t="s">
        <v>32</v>
      </c>
      <c r="D127" s="11" t="s">
        <v>33</v>
      </c>
      <c r="E127" s="11" t="s">
        <v>594</v>
      </c>
    </row>
    <row r="128" spans="2:5" x14ac:dyDescent="0.2">
      <c r="B128" s="11"/>
      <c r="C128" s="11" t="s">
        <v>580</v>
      </c>
      <c r="D128" s="11" t="s">
        <v>580</v>
      </c>
      <c r="E128" s="11" t="s">
        <v>580</v>
      </c>
    </row>
    <row r="129" spans="2:5" x14ac:dyDescent="0.2">
      <c r="B129" s="12" t="s">
        <v>592</v>
      </c>
      <c r="C129" s="13"/>
      <c r="D129" s="13"/>
      <c r="E129" s="13"/>
    </row>
    <row r="130" spans="2:5" x14ac:dyDescent="0.2">
      <c r="B130" s="14" t="s">
        <v>17</v>
      </c>
      <c r="C130" s="18"/>
      <c r="D130" s="18"/>
      <c r="E130" s="18">
        <v>279.68856955680002</v>
      </c>
    </row>
    <row r="131" spans="2:5" x14ac:dyDescent="0.2">
      <c r="B131" s="14" t="s">
        <v>18</v>
      </c>
      <c r="C131" s="18"/>
      <c r="D131" s="18"/>
      <c r="E131" s="18">
        <v>241.63653796</v>
      </c>
    </row>
    <row r="132" spans="2:5" x14ac:dyDescent="0.2">
      <c r="B132" s="14" t="s">
        <v>19</v>
      </c>
      <c r="C132" s="18"/>
      <c r="D132" s="18"/>
      <c r="E132" s="18">
        <v>7.433637720000001</v>
      </c>
    </row>
    <row r="133" spans="2:5" x14ac:dyDescent="0.2">
      <c r="B133" s="14" t="s">
        <v>20</v>
      </c>
      <c r="C133" s="18"/>
      <c r="D133" s="18"/>
      <c r="E133" s="18">
        <v>2018.9104360257511</v>
      </c>
    </row>
    <row r="134" spans="2:5" x14ac:dyDescent="0.2">
      <c r="B134" s="14" t="s">
        <v>21</v>
      </c>
      <c r="C134" s="18"/>
      <c r="D134" s="18"/>
      <c r="E134" s="18">
        <v>465.95003643368</v>
      </c>
    </row>
    <row r="135" spans="2:5" x14ac:dyDescent="0.2">
      <c r="B135" s="14" t="s">
        <v>22</v>
      </c>
      <c r="C135" s="18"/>
      <c r="D135" s="18"/>
      <c r="E135" s="18">
        <v>428.01107283999994</v>
      </c>
    </row>
    <row r="136" spans="2:5" x14ac:dyDescent="0.2">
      <c r="B136" s="14" t="s">
        <v>23</v>
      </c>
      <c r="C136" s="18"/>
      <c r="D136" s="18"/>
      <c r="E136" s="18">
        <v>186.72159900000003</v>
      </c>
    </row>
    <row r="137" spans="2:5" x14ac:dyDescent="0.2">
      <c r="B137" s="14" t="s">
        <v>24</v>
      </c>
      <c r="C137" s="18"/>
      <c r="D137" s="18"/>
      <c r="E137" s="18">
        <v>1027.4009975572001</v>
      </c>
    </row>
    <row r="138" spans="2:5" x14ac:dyDescent="0.2">
      <c r="B138" s="14" t="s">
        <v>25</v>
      </c>
      <c r="C138" s="18"/>
      <c r="D138" s="18"/>
      <c r="E138" s="18">
        <v>315.22062344400001</v>
      </c>
    </row>
    <row r="139" spans="2:5" x14ac:dyDescent="0.2">
      <c r="B139" s="14" t="s">
        <v>26</v>
      </c>
      <c r="C139" s="18"/>
      <c r="D139" s="18"/>
      <c r="E139" s="18">
        <v>8.0642100240000012</v>
      </c>
    </row>
    <row r="140" spans="2:5" x14ac:dyDescent="0.2">
      <c r="B140" s="14" t="s">
        <v>27</v>
      </c>
      <c r="C140" s="18"/>
      <c r="D140" s="18"/>
      <c r="E140" s="18">
        <v>322.59517236753692</v>
      </c>
    </row>
    <row r="141" spans="2:5" x14ac:dyDescent="0.2">
      <c r="B141" s="14" t="s">
        <v>28</v>
      </c>
      <c r="C141" s="18"/>
      <c r="D141" s="18"/>
      <c r="E141" s="18">
        <v>113.903663528</v>
      </c>
    </row>
    <row r="142" spans="2:5" x14ac:dyDescent="0.2">
      <c r="B142" s="15" t="s">
        <v>29</v>
      </c>
      <c r="C142" s="19"/>
      <c r="D142" s="19"/>
      <c r="E142" s="19">
        <f>SUM(E130:E141)</f>
        <v>5415.5365564569684</v>
      </c>
    </row>
    <row r="144" spans="2:5" x14ac:dyDescent="0.2">
      <c r="B144" s="11"/>
      <c r="C144" s="11" t="s">
        <v>32</v>
      </c>
      <c r="D144" s="11" t="s">
        <v>33</v>
      </c>
      <c r="E144" s="11" t="s">
        <v>594</v>
      </c>
    </row>
    <row r="145" spans="2:5" x14ac:dyDescent="0.2">
      <c r="B145" s="11"/>
      <c r="C145" s="11" t="s">
        <v>580</v>
      </c>
      <c r="D145" s="11" t="s">
        <v>580</v>
      </c>
      <c r="E145" s="11" t="s">
        <v>580</v>
      </c>
    </row>
    <row r="146" spans="2:5" x14ac:dyDescent="0.2">
      <c r="B146" s="12" t="s">
        <v>585</v>
      </c>
      <c r="C146" s="13"/>
      <c r="D146" s="13"/>
      <c r="E146" s="13"/>
    </row>
    <row r="147" spans="2:5" x14ac:dyDescent="0.2">
      <c r="B147" s="14" t="s">
        <v>17</v>
      </c>
      <c r="C147" s="18"/>
      <c r="D147" s="18"/>
      <c r="E147" s="18">
        <v>3.7411674564206128</v>
      </c>
    </row>
    <row r="148" spans="2:5" x14ac:dyDescent="0.2">
      <c r="B148" s="14" t="s">
        <v>18</v>
      </c>
      <c r="C148" s="18"/>
      <c r="D148" s="18"/>
      <c r="E148" s="18">
        <v>8.2707846227017541</v>
      </c>
    </row>
    <row r="149" spans="2:5" x14ac:dyDescent="0.2">
      <c r="B149" s="14" t="s">
        <v>19</v>
      </c>
      <c r="C149" s="18"/>
      <c r="D149" s="18"/>
      <c r="E149" s="18">
        <v>3.8094941964461793</v>
      </c>
    </row>
    <row r="150" spans="2:5" x14ac:dyDescent="0.2">
      <c r="B150" s="14" t="s">
        <v>20</v>
      </c>
      <c r="C150" s="18"/>
      <c r="D150" s="18"/>
      <c r="E150" s="18">
        <v>89.708488212710307</v>
      </c>
    </row>
    <row r="151" spans="2:5" x14ac:dyDescent="0.2">
      <c r="B151" s="14" t="s">
        <v>21</v>
      </c>
      <c r="C151" s="18"/>
      <c r="D151" s="18"/>
      <c r="E151" s="18">
        <v>529.5585303775199</v>
      </c>
    </row>
    <row r="152" spans="2:5" x14ac:dyDescent="0.2">
      <c r="B152" s="14" t="s">
        <v>22</v>
      </c>
      <c r="C152" s="18"/>
      <c r="D152" s="18"/>
      <c r="E152" s="18">
        <v>22.066021853715295</v>
      </c>
    </row>
    <row r="153" spans="2:5" x14ac:dyDescent="0.2">
      <c r="B153" s="14" t="s">
        <v>23</v>
      </c>
      <c r="C153" s="18"/>
      <c r="D153" s="18"/>
      <c r="E153" s="18">
        <v>11.877141542170788</v>
      </c>
    </row>
    <row r="154" spans="2:5" x14ac:dyDescent="0.2">
      <c r="B154" s="14" t="s">
        <v>24</v>
      </c>
      <c r="C154" s="18"/>
      <c r="D154" s="18"/>
      <c r="E154" s="18">
        <v>29.064125283297813</v>
      </c>
    </row>
    <row r="155" spans="2:5" x14ac:dyDescent="0.2">
      <c r="B155" s="14" t="s">
        <v>25</v>
      </c>
      <c r="C155" s="18"/>
      <c r="D155" s="18"/>
      <c r="E155" s="18">
        <v>16.903470814508431</v>
      </c>
    </row>
    <row r="156" spans="2:5" x14ac:dyDescent="0.2">
      <c r="B156" s="14" t="s">
        <v>26</v>
      </c>
      <c r="C156" s="18"/>
      <c r="D156" s="18"/>
      <c r="E156" s="18">
        <v>12.774072898989795</v>
      </c>
    </row>
    <row r="157" spans="2:5" x14ac:dyDescent="0.2">
      <c r="B157" s="14" t="s">
        <v>27</v>
      </c>
      <c r="C157" s="18"/>
      <c r="D157" s="18"/>
      <c r="E157" s="18">
        <v>15.437768624430078</v>
      </c>
    </row>
    <row r="158" spans="2:5" x14ac:dyDescent="0.2">
      <c r="B158" s="14" t="s">
        <v>28</v>
      </c>
      <c r="C158" s="18"/>
      <c r="D158" s="18"/>
      <c r="E158" s="18">
        <v>27.681319645989436</v>
      </c>
    </row>
    <row r="159" spans="2:5" x14ac:dyDescent="0.2">
      <c r="B159" s="15" t="s">
        <v>29</v>
      </c>
      <c r="C159" s="19"/>
      <c r="D159" s="19"/>
      <c r="E159" s="19">
        <f>SUM(E147:E158)</f>
        <v>770.89238552890026</v>
      </c>
    </row>
    <row r="161" spans="2:5" x14ac:dyDescent="0.2">
      <c r="B161" s="11"/>
      <c r="C161" s="11" t="s">
        <v>32</v>
      </c>
      <c r="D161" s="11" t="s">
        <v>33</v>
      </c>
      <c r="E161" s="11" t="s">
        <v>594</v>
      </c>
    </row>
    <row r="162" spans="2:5" x14ac:dyDescent="0.2">
      <c r="B162" s="11"/>
      <c r="C162" s="11" t="s">
        <v>580</v>
      </c>
      <c r="D162" s="11" t="s">
        <v>580</v>
      </c>
      <c r="E162" s="11" t="s">
        <v>580</v>
      </c>
    </row>
    <row r="163" spans="2:5" x14ac:dyDescent="0.2">
      <c r="B163" s="12" t="s">
        <v>586</v>
      </c>
      <c r="C163" s="13"/>
      <c r="D163" s="13"/>
      <c r="E163" s="13"/>
    </row>
    <row r="164" spans="2:5" x14ac:dyDescent="0.2">
      <c r="B164" s="14" t="s">
        <v>17</v>
      </c>
      <c r="C164" s="18"/>
      <c r="D164" s="18"/>
      <c r="E164" s="18">
        <f>SUM(E92,E111,E130,E147)</f>
        <v>450.79767779441903</v>
      </c>
    </row>
    <row r="165" spans="2:5" x14ac:dyDescent="0.2">
      <c r="B165" s="14" t="s">
        <v>18</v>
      </c>
      <c r="C165" s="18"/>
      <c r="D165" s="18"/>
      <c r="E165" s="18">
        <f t="shared" ref="E165:E175" si="5">SUM(E93,E112,E131,E148)</f>
        <v>419.1937775129785</v>
      </c>
    </row>
    <row r="166" spans="2:5" x14ac:dyDescent="0.2">
      <c r="B166" s="14" t="s">
        <v>19</v>
      </c>
      <c r="C166" s="18"/>
      <c r="D166" s="18"/>
      <c r="E166" s="18">
        <f t="shared" si="5"/>
        <v>11.243131916446181</v>
      </c>
    </row>
    <row r="167" spans="2:5" x14ac:dyDescent="0.2">
      <c r="B167" s="14" t="s">
        <v>20</v>
      </c>
      <c r="C167" s="18"/>
      <c r="D167" s="18"/>
      <c r="E167" s="18">
        <f t="shared" si="5"/>
        <v>3085.1618842702023</v>
      </c>
    </row>
    <row r="168" spans="2:5" x14ac:dyDescent="0.2">
      <c r="B168" s="14" t="s">
        <v>21</v>
      </c>
      <c r="C168" s="18"/>
      <c r="D168" s="18"/>
      <c r="E168" s="18">
        <f t="shared" si="5"/>
        <v>10565.586911717543</v>
      </c>
    </row>
    <row r="169" spans="2:5" x14ac:dyDescent="0.2">
      <c r="B169" s="14" t="s">
        <v>22</v>
      </c>
      <c r="C169" s="18"/>
      <c r="D169" s="18"/>
      <c r="E169" s="18">
        <f t="shared" si="5"/>
        <v>569.13703695371521</v>
      </c>
    </row>
    <row r="170" spans="2:5" x14ac:dyDescent="0.2">
      <c r="B170" s="14" t="s">
        <v>23</v>
      </c>
      <c r="C170" s="18"/>
      <c r="D170" s="18"/>
      <c r="E170" s="18">
        <f t="shared" si="5"/>
        <v>198.59874054217082</v>
      </c>
    </row>
    <row r="171" spans="2:5" x14ac:dyDescent="0.2">
      <c r="B171" s="14" t="s">
        <v>24</v>
      </c>
      <c r="C171" s="18"/>
      <c r="D171" s="18"/>
      <c r="E171" s="18">
        <f t="shared" si="5"/>
        <v>1930.0175658905646</v>
      </c>
    </row>
    <row r="172" spans="2:5" x14ac:dyDescent="0.2">
      <c r="B172" s="14" t="s">
        <v>25</v>
      </c>
      <c r="C172" s="18"/>
      <c r="D172" s="18"/>
      <c r="E172" s="18">
        <f t="shared" si="5"/>
        <v>332.12409425850842</v>
      </c>
    </row>
    <row r="173" spans="2:5" x14ac:dyDescent="0.2">
      <c r="B173" s="14" t="s">
        <v>26</v>
      </c>
      <c r="C173" s="18"/>
      <c r="D173" s="18"/>
      <c r="E173" s="18">
        <f t="shared" si="5"/>
        <v>20.838282922989798</v>
      </c>
    </row>
    <row r="174" spans="2:5" x14ac:dyDescent="0.2">
      <c r="B174" s="14" t="s">
        <v>27</v>
      </c>
      <c r="C174" s="18"/>
      <c r="D174" s="18"/>
      <c r="E174" s="18">
        <f t="shared" si="5"/>
        <v>644.30235208721422</v>
      </c>
    </row>
    <row r="175" spans="2:5" x14ac:dyDescent="0.2">
      <c r="B175" s="14" t="s">
        <v>28</v>
      </c>
      <c r="C175" s="18"/>
      <c r="D175" s="18"/>
      <c r="E175" s="18">
        <f t="shared" si="5"/>
        <v>178.26171261719173</v>
      </c>
    </row>
    <row r="176" spans="2:5" x14ac:dyDescent="0.2">
      <c r="B176" s="15" t="s">
        <v>29</v>
      </c>
      <c r="C176" s="19"/>
      <c r="D176" s="19"/>
      <c r="E176" s="19">
        <f>SUM(E164:E175)</f>
        <v>18405.263168483943</v>
      </c>
    </row>
    <row r="179" spans="2:5" x14ac:dyDescent="0.2">
      <c r="B179" s="11"/>
      <c r="C179" s="11" t="s">
        <v>32</v>
      </c>
      <c r="D179" s="11" t="s">
        <v>33</v>
      </c>
      <c r="E179" s="11" t="s">
        <v>594</v>
      </c>
    </row>
    <row r="180" spans="2:5" x14ac:dyDescent="0.2">
      <c r="B180" s="11"/>
      <c r="C180" s="11" t="s">
        <v>580</v>
      </c>
      <c r="D180" s="11" t="s">
        <v>580</v>
      </c>
      <c r="E180" s="11" t="s">
        <v>580</v>
      </c>
    </row>
    <row r="181" spans="2:5" x14ac:dyDescent="0.2">
      <c r="B181" s="12" t="s">
        <v>587</v>
      </c>
      <c r="C181" s="13"/>
      <c r="D181" s="13"/>
      <c r="E181" s="13"/>
    </row>
    <row r="182" spans="2:5" x14ac:dyDescent="0.2">
      <c r="B182" s="14" t="s">
        <v>17</v>
      </c>
      <c r="C182" s="18"/>
      <c r="D182" s="18"/>
      <c r="E182" s="18">
        <f>SUM(E58,E75,E164)</f>
        <v>1540.1046577286193</v>
      </c>
    </row>
    <row r="183" spans="2:5" x14ac:dyDescent="0.2">
      <c r="B183" s="14" t="s">
        <v>18</v>
      </c>
      <c r="C183" s="18"/>
      <c r="D183" s="18"/>
      <c r="E183" s="18">
        <f t="shared" ref="C183:E193" si="6">SUM(E59,E76,E165)</f>
        <v>2136.7034561329783</v>
      </c>
    </row>
    <row r="184" spans="2:5" x14ac:dyDescent="0.2">
      <c r="B184" s="14" t="s">
        <v>19</v>
      </c>
      <c r="C184" s="18"/>
      <c r="D184" s="18"/>
      <c r="E184" s="18">
        <f t="shared" si="6"/>
        <v>55.52705591644618</v>
      </c>
    </row>
    <row r="185" spans="2:5" x14ac:dyDescent="0.2">
      <c r="B185" s="14" t="s">
        <v>20</v>
      </c>
      <c r="C185" s="18">
        <f t="shared" si="6"/>
        <v>7305.97419320669</v>
      </c>
      <c r="D185" s="18">
        <f t="shared" si="6"/>
        <v>7051.3031437482332</v>
      </c>
      <c r="E185" s="18">
        <f t="shared" si="6"/>
        <v>8742.9012977750044</v>
      </c>
    </row>
    <row r="186" spans="2:5" x14ac:dyDescent="0.2">
      <c r="B186" s="14" t="s">
        <v>21</v>
      </c>
      <c r="C186" s="18">
        <f t="shared" si="6"/>
        <v>1599.2600694742466</v>
      </c>
      <c r="D186" s="18">
        <f t="shared" si="6"/>
        <v>1705.0147101417801</v>
      </c>
      <c r="E186" s="18">
        <f t="shared" si="6"/>
        <v>12433.506026665362</v>
      </c>
    </row>
    <row r="187" spans="2:5" x14ac:dyDescent="0.2">
      <c r="B187" s="14" t="s">
        <v>22</v>
      </c>
      <c r="C187" s="18"/>
      <c r="D187" s="18"/>
      <c r="E187" s="18">
        <f t="shared" si="6"/>
        <v>2509.5939448041131</v>
      </c>
    </row>
    <row r="188" spans="2:5" x14ac:dyDescent="0.2">
      <c r="B188" s="14" t="s">
        <v>23</v>
      </c>
      <c r="C188" s="18"/>
      <c r="D188" s="18"/>
      <c r="E188" s="18">
        <f t="shared" si="6"/>
        <v>851.25449811751912</v>
      </c>
    </row>
    <row r="189" spans="2:5" x14ac:dyDescent="0.2">
      <c r="B189" s="14" t="s">
        <v>24</v>
      </c>
      <c r="C189" s="18">
        <f t="shared" si="6"/>
        <v>2252.4392439920334</v>
      </c>
      <c r="D189" s="18">
        <f t="shared" si="6"/>
        <v>2254.4536320933203</v>
      </c>
      <c r="E189" s="18">
        <f t="shared" si="6"/>
        <v>4801.3028906858644</v>
      </c>
    </row>
    <row r="190" spans="2:5" x14ac:dyDescent="0.2">
      <c r="B190" s="14" t="s">
        <v>25</v>
      </c>
      <c r="C190" s="18"/>
      <c r="D190" s="18"/>
      <c r="E190" s="18">
        <f t="shared" si="6"/>
        <v>1723.3237050595085</v>
      </c>
    </row>
    <row r="191" spans="2:5" x14ac:dyDescent="0.2">
      <c r="B191" s="14" t="s">
        <v>26</v>
      </c>
      <c r="C191" s="18"/>
      <c r="D191" s="18"/>
      <c r="E191" s="18">
        <f t="shared" si="6"/>
        <v>60.092156638989792</v>
      </c>
    </row>
    <row r="192" spans="2:5" x14ac:dyDescent="0.2">
      <c r="B192" s="14" t="s">
        <v>27</v>
      </c>
      <c r="C192" s="18"/>
      <c r="D192" s="18"/>
      <c r="E192" s="18">
        <f t="shared" si="6"/>
        <v>2014.8058253662452</v>
      </c>
    </row>
    <row r="193" spans="2:5" x14ac:dyDescent="0.2">
      <c r="B193" s="14" t="s">
        <v>28</v>
      </c>
      <c r="C193" s="18"/>
      <c r="D193" s="18"/>
      <c r="E193" s="18">
        <f t="shared" si="6"/>
        <v>606.20718624219171</v>
      </c>
    </row>
    <row r="194" spans="2:5" x14ac:dyDescent="0.2">
      <c r="B194" s="15" t="s">
        <v>29</v>
      </c>
      <c r="C194" s="19">
        <f t="shared" ref="C194:D194" si="7">SUM(C182:C193)</f>
        <v>11157.673506672971</v>
      </c>
      <c r="D194" s="19">
        <f t="shared" si="7"/>
        <v>11010.771485983334</v>
      </c>
      <c r="E194" s="19">
        <f>SUM(E182:E193)</f>
        <v>37475.322701132842</v>
      </c>
    </row>
    <row r="197" spans="2:5" x14ac:dyDescent="0.2">
      <c r="B197" s="11"/>
      <c r="C197" s="11" t="s">
        <v>32</v>
      </c>
      <c r="D197" s="11" t="s">
        <v>33</v>
      </c>
      <c r="E197" s="11" t="s">
        <v>594</v>
      </c>
    </row>
    <row r="198" spans="2:5" x14ac:dyDescent="0.2">
      <c r="B198" s="11"/>
      <c r="C198" s="11" t="s">
        <v>589</v>
      </c>
      <c r="D198" s="11" t="s">
        <v>589</v>
      </c>
      <c r="E198" s="11" t="s">
        <v>589</v>
      </c>
    </row>
    <row r="199" spans="2:5" x14ac:dyDescent="0.2">
      <c r="B199" s="12" t="s">
        <v>588</v>
      </c>
      <c r="C199" s="13"/>
      <c r="D199" s="13"/>
      <c r="E199" s="13"/>
    </row>
    <row r="200" spans="2:5" x14ac:dyDescent="0.2">
      <c r="B200" s="14" t="s">
        <v>17</v>
      </c>
      <c r="C200" s="18"/>
      <c r="D200" s="18"/>
      <c r="E200" s="18">
        <f>E182/'5. OUR PEOPLE'!E8</f>
        <v>6.1115264195580128</v>
      </c>
    </row>
    <row r="201" spans="2:5" x14ac:dyDescent="0.2">
      <c r="B201" s="14" t="s">
        <v>18</v>
      </c>
      <c r="C201" s="18"/>
      <c r="D201" s="18"/>
      <c r="E201" s="18">
        <f>E183/'5. OUR PEOPLE'!E9</f>
        <v>12.350887029670394</v>
      </c>
    </row>
    <row r="202" spans="2:5" x14ac:dyDescent="0.2">
      <c r="B202" s="14" t="s">
        <v>19</v>
      </c>
      <c r="C202" s="18"/>
      <c r="D202" s="18"/>
      <c r="E202" s="18">
        <f>E184/'5. OUR PEOPLE'!E10</f>
        <v>1.9831091398730778</v>
      </c>
    </row>
    <row r="203" spans="2:5" x14ac:dyDescent="0.2">
      <c r="B203" s="14" t="s">
        <v>20</v>
      </c>
      <c r="C203" s="18"/>
      <c r="D203" s="18"/>
      <c r="E203" s="18">
        <f>E185/'5. OUR PEOPLE'!E11</f>
        <v>6.4810239420126052</v>
      </c>
    </row>
    <row r="204" spans="2:5" x14ac:dyDescent="0.2">
      <c r="B204" s="14" t="s">
        <v>21</v>
      </c>
      <c r="C204" s="18"/>
      <c r="D204" s="18"/>
      <c r="E204" s="18">
        <f>E186/'5. OUR PEOPLE'!E12</f>
        <v>3.4711072101243334</v>
      </c>
    </row>
    <row r="205" spans="2:5" x14ac:dyDescent="0.2">
      <c r="B205" s="14" t="s">
        <v>22</v>
      </c>
      <c r="C205" s="18"/>
      <c r="D205" s="18"/>
      <c r="E205" s="18">
        <f>E187/'5. OUR PEOPLE'!E13</f>
        <v>16.190928676155568</v>
      </c>
    </row>
    <row r="206" spans="2:5" x14ac:dyDescent="0.2">
      <c r="B206" s="14" t="s">
        <v>23</v>
      </c>
      <c r="C206" s="18"/>
      <c r="D206" s="18"/>
      <c r="E206" s="18">
        <f>E188/'5. OUR PEOPLE'!E14</f>
        <v>7.8819860936807329</v>
      </c>
    </row>
    <row r="207" spans="2:5" x14ac:dyDescent="0.2">
      <c r="B207" s="14" t="s">
        <v>24</v>
      </c>
      <c r="C207" s="18"/>
      <c r="D207" s="18"/>
      <c r="E207" s="18">
        <f>E189/'5. OUR PEOPLE'!E15</f>
        <v>5.2645865029450265</v>
      </c>
    </row>
    <row r="208" spans="2:5" x14ac:dyDescent="0.2">
      <c r="B208" s="14" t="s">
        <v>25</v>
      </c>
      <c r="C208" s="18"/>
      <c r="D208" s="18"/>
      <c r="E208" s="18">
        <f>E190/'5. OUR PEOPLE'!E16</f>
        <v>14.985423522256596</v>
      </c>
    </row>
    <row r="209" spans="2:5" x14ac:dyDescent="0.2">
      <c r="B209" s="14" t="s">
        <v>26</v>
      </c>
      <c r="C209" s="18"/>
      <c r="D209" s="18"/>
      <c r="E209" s="18">
        <f>E191/'5. OUR PEOPLE'!E17</f>
        <v>1.2018431327797958</v>
      </c>
    </row>
    <row r="210" spans="2:5" x14ac:dyDescent="0.2">
      <c r="B210" s="14" t="s">
        <v>27</v>
      </c>
      <c r="C210" s="18"/>
      <c r="D210" s="18"/>
      <c r="E210" s="18">
        <f>E192/'5. OUR PEOPLE'!E18</f>
        <v>6.0143457473619257</v>
      </c>
    </row>
    <row r="211" spans="2:5" x14ac:dyDescent="0.2">
      <c r="B211" s="14" t="s">
        <v>28</v>
      </c>
      <c r="C211" s="18"/>
      <c r="D211" s="18"/>
      <c r="E211" s="83">
        <f>E193/'5. OUR PEOPLE'!E19</f>
        <v>6.3811282762335972</v>
      </c>
    </row>
    <row r="212" spans="2:5" x14ac:dyDescent="0.2">
      <c r="B212" s="15" t="s">
        <v>29</v>
      </c>
      <c r="C212" s="19"/>
      <c r="D212" s="19"/>
      <c r="E212" s="84">
        <f>E194/'5. OUR PEOPLE'!E20</f>
        <v>5.2383733157859718</v>
      </c>
    </row>
    <row r="213" spans="2:5" x14ac:dyDescent="0.2">
      <c r="B213" s="82"/>
      <c r="C213" s="82"/>
      <c r="D213" s="82"/>
      <c r="E213" s="82"/>
    </row>
    <row r="214" spans="2:5" x14ac:dyDescent="0.2">
      <c r="B214" s="10" t="s">
        <v>55</v>
      </c>
    </row>
    <row r="215" spans="2:5" x14ac:dyDescent="0.2">
      <c r="B215" s="14" t="s">
        <v>56</v>
      </c>
    </row>
    <row r="216" spans="2:5" x14ac:dyDescent="0.2">
      <c r="B216" s="14" t="s">
        <v>593</v>
      </c>
    </row>
  </sheetData>
  <sheetProtection algorithmName="SHA-512" hashValue="+r/0OmM755fC6SFJQ25n81Ien424ZULlGrOb8bgkmMajvJCpo6gxFQ3RcXuGRjXoHto7DEikT+0E8dPIKFcnAg==" saltValue="FS6n2CrjClJCwIZUYrBho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0EC2-9329-4240-B809-9DB4DACA9DC7}">
  <sheetPr>
    <tabColor theme="9" tint="0.79998168889431442"/>
  </sheetPr>
  <dimension ref="B2:E142"/>
  <sheetViews>
    <sheetView workbookViewId="0">
      <selection activeCell="K42" sqref="K42"/>
    </sheetView>
  </sheetViews>
  <sheetFormatPr defaultColWidth="8.7109375" defaultRowHeight="12.75" x14ac:dyDescent="0.2"/>
  <cols>
    <col min="1" max="1" width="6.42578125" style="6" customWidth="1"/>
    <col min="2" max="2" width="51.140625" style="6" customWidth="1"/>
    <col min="3" max="5" width="11.5703125" style="6" customWidth="1"/>
    <col min="6" max="16384" width="8.7109375" style="6"/>
  </cols>
  <sheetData>
    <row r="2" spans="2:5" x14ac:dyDescent="0.2">
      <c r="B2" s="10" t="s">
        <v>62</v>
      </c>
    </row>
    <row r="4" spans="2:5" s="11" customFormat="1" ht="24.6" customHeight="1" x14ac:dyDescent="0.2">
      <c r="C4" s="11" t="s">
        <v>32</v>
      </c>
      <c r="D4" s="11" t="s">
        <v>33</v>
      </c>
      <c r="E4" s="11">
        <v>2024</v>
      </c>
    </row>
    <row r="5" spans="2:5" s="11" customFormat="1" ht="11.1" customHeight="1" x14ac:dyDescent="0.2">
      <c r="C5" s="11" t="s">
        <v>54</v>
      </c>
      <c r="D5" s="11" t="s">
        <v>54</v>
      </c>
      <c r="E5" s="11" t="s">
        <v>54</v>
      </c>
    </row>
    <row r="6" spans="2:5" x14ac:dyDescent="0.2">
      <c r="B6" s="12" t="s">
        <v>53</v>
      </c>
      <c r="C6" s="13"/>
      <c r="D6" s="13"/>
      <c r="E6" s="13"/>
    </row>
    <row r="7" spans="2:5" x14ac:dyDescent="0.2">
      <c r="B7" s="14" t="s">
        <v>17</v>
      </c>
      <c r="C7" s="16"/>
      <c r="D7" s="16"/>
      <c r="E7" s="16">
        <v>3613</v>
      </c>
    </row>
    <row r="8" spans="2:5" x14ac:dyDescent="0.2">
      <c r="B8" s="14" t="s">
        <v>18</v>
      </c>
      <c r="C8" s="16"/>
      <c r="D8" s="16"/>
      <c r="E8" s="16">
        <v>4316</v>
      </c>
    </row>
    <row r="9" spans="2:5" x14ac:dyDescent="0.2">
      <c r="B9" s="14" t="s">
        <v>19</v>
      </c>
      <c r="C9" s="16"/>
      <c r="D9" s="16"/>
      <c r="E9" s="16">
        <v>38</v>
      </c>
    </row>
    <row r="10" spans="2:5" x14ac:dyDescent="0.2">
      <c r="B10" s="14" t="s">
        <v>20</v>
      </c>
      <c r="C10" s="16">
        <v>55787</v>
      </c>
      <c r="D10" s="16">
        <v>55787</v>
      </c>
      <c r="E10" s="16">
        <v>62367.310937499991</v>
      </c>
    </row>
    <row r="11" spans="2:5" x14ac:dyDescent="0.2">
      <c r="B11" s="14" t="s">
        <v>21</v>
      </c>
      <c r="C11" s="16">
        <v>53807</v>
      </c>
      <c r="D11" s="16">
        <v>61038</v>
      </c>
      <c r="E11" s="16">
        <v>36205</v>
      </c>
    </row>
    <row r="12" spans="2:5" x14ac:dyDescent="0.2">
      <c r="B12" s="14" t="s">
        <v>22</v>
      </c>
      <c r="C12" s="16"/>
      <c r="D12" s="16"/>
      <c r="E12" s="16">
        <v>920</v>
      </c>
    </row>
    <row r="13" spans="2:5" x14ac:dyDescent="0.2">
      <c r="B13" s="14" t="s">
        <v>23</v>
      </c>
      <c r="C13" s="16"/>
      <c r="D13" s="16"/>
      <c r="E13" s="16">
        <v>1500</v>
      </c>
    </row>
    <row r="14" spans="2:5" x14ac:dyDescent="0.2">
      <c r="B14" s="14" t="s">
        <v>24</v>
      </c>
      <c r="C14" s="16">
        <v>31827.9</v>
      </c>
      <c r="D14" s="16">
        <v>32708.2</v>
      </c>
      <c r="E14" s="16">
        <v>19693.580000000002</v>
      </c>
    </row>
    <row r="15" spans="2:5" x14ac:dyDescent="0.2">
      <c r="B15" s="14" t="s">
        <v>25</v>
      </c>
      <c r="C15" s="16"/>
      <c r="D15" s="16"/>
      <c r="E15" s="16">
        <v>7740</v>
      </c>
    </row>
    <row r="16" spans="2:5" x14ac:dyDescent="0.2">
      <c r="B16" s="14" t="s">
        <v>26</v>
      </c>
      <c r="C16" s="16"/>
      <c r="D16" s="16"/>
      <c r="E16" s="16">
        <v>79.87</v>
      </c>
    </row>
    <row r="17" spans="2:5" x14ac:dyDescent="0.2">
      <c r="B17" s="14" t="s">
        <v>27</v>
      </c>
      <c r="C17" s="16"/>
      <c r="D17" s="16"/>
      <c r="E17" s="16">
        <v>4048</v>
      </c>
    </row>
    <row r="18" spans="2:5" x14ac:dyDescent="0.2">
      <c r="B18" s="14" t="s">
        <v>28</v>
      </c>
      <c r="C18" s="16"/>
      <c r="D18" s="16"/>
      <c r="E18" s="16">
        <v>1155</v>
      </c>
    </row>
    <row r="19" spans="2:5" x14ac:dyDescent="0.2">
      <c r="B19" s="15" t="s">
        <v>29</v>
      </c>
      <c r="C19" s="17">
        <v>141421.9</v>
      </c>
      <c r="D19" s="17">
        <v>149533.20000000001</v>
      </c>
      <c r="E19" s="17">
        <v>141675.76093749999</v>
      </c>
    </row>
    <row r="20" spans="2:5" ht="21" customHeight="1" x14ac:dyDescent="0.2"/>
    <row r="21" spans="2:5" x14ac:dyDescent="0.2">
      <c r="B21" s="11"/>
      <c r="C21" s="11" t="s">
        <v>32</v>
      </c>
      <c r="D21" s="11" t="s">
        <v>33</v>
      </c>
      <c r="E21" s="11">
        <v>2024</v>
      </c>
    </row>
    <row r="22" spans="2:5" x14ac:dyDescent="0.2">
      <c r="B22" s="11"/>
      <c r="C22" s="11" t="s">
        <v>54</v>
      </c>
      <c r="D22" s="11" t="s">
        <v>54</v>
      </c>
      <c r="E22" s="11" t="s">
        <v>54</v>
      </c>
    </row>
    <row r="23" spans="2:5" x14ac:dyDescent="0.2">
      <c r="B23" s="12" t="s">
        <v>57</v>
      </c>
      <c r="C23" s="13"/>
      <c r="D23" s="13"/>
      <c r="E23" s="13"/>
    </row>
    <row r="24" spans="2:5" x14ac:dyDescent="0.2">
      <c r="B24" s="14" t="s">
        <v>17</v>
      </c>
      <c r="C24" s="16"/>
      <c r="D24" s="16"/>
      <c r="E24" s="16">
        <v>3613</v>
      </c>
    </row>
    <row r="25" spans="2:5" x14ac:dyDescent="0.2">
      <c r="B25" s="14" t="s">
        <v>18</v>
      </c>
      <c r="C25" s="16"/>
      <c r="D25" s="16"/>
      <c r="E25" s="16">
        <v>4316</v>
      </c>
    </row>
    <row r="26" spans="2:5" x14ac:dyDescent="0.2">
      <c r="B26" s="14" t="s">
        <v>19</v>
      </c>
      <c r="C26" s="16"/>
      <c r="D26" s="16"/>
      <c r="E26" s="16">
        <v>38</v>
      </c>
    </row>
    <row r="27" spans="2:5" x14ac:dyDescent="0.2">
      <c r="B27" s="14" t="s">
        <v>20</v>
      </c>
      <c r="C27" s="16">
        <v>55787</v>
      </c>
      <c r="D27" s="16">
        <v>55787</v>
      </c>
      <c r="E27" s="16">
        <v>62367.310937499991</v>
      </c>
    </row>
    <row r="28" spans="2:5" x14ac:dyDescent="0.2">
      <c r="B28" s="14" t="s">
        <v>21</v>
      </c>
      <c r="C28" s="16">
        <v>53807</v>
      </c>
      <c r="D28" s="16">
        <v>61038</v>
      </c>
      <c r="E28" s="16">
        <v>36205</v>
      </c>
    </row>
    <row r="29" spans="2:5" x14ac:dyDescent="0.2">
      <c r="B29" s="14" t="s">
        <v>22</v>
      </c>
      <c r="C29" s="16"/>
      <c r="D29" s="16"/>
      <c r="E29" s="16">
        <v>920</v>
      </c>
    </row>
    <row r="30" spans="2:5" x14ac:dyDescent="0.2">
      <c r="B30" s="14" t="s">
        <v>23</v>
      </c>
      <c r="C30" s="16"/>
      <c r="D30" s="16"/>
      <c r="E30" s="16">
        <v>1500</v>
      </c>
    </row>
    <row r="31" spans="2:5" x14ac:dyDescent="0.2">
      <c r="B31" s="14" t="s">
        <v>24</v>
      </c>
      <c r="C31" s="16">
        <v>31827.9</v>
      </c>
      <c r="D31" s="16">
        <v>32708.2</v>
      </c>
      <c r="E31" s="16">
        <v>19693.580000000002</v>
      </c>
    </row>
    <row r="32" spans="2:5" x14ac:dyDescent="0.2">
      <c r="B32" s="14" t="s">
        <v>25</v>
      </c>
      <c r="C32" s="16"/>
      <c r="D32" s="16"/>
      <c r="E32" s="16">
        <v>7740</v>
      </c>
    </row>
    <row r="33" spans="2:5" x14ac:dyDescent="0.2">
      <c r="B33" s="14" t="s">
        <v>26</v>
      </c>
      <c r="C33" s="16"/>
      <c r="D33" s="16"/>
      <c r="E33" s="16">
        <v>79.87</v>
      </c>
    </row>
    <row r="34" spans="2:5" x14ac:dyDescent="0.2">
      <c r="B34" s="14" t="s">
        <v>27</v>
      </c>
      <c r="C34" s="16"/>
      <c r="D34" s="16"/>
      <c r="E34" s="16">
        <v>4048</v>
      </c>
    </row>
    <row r="35" spans="2:5" x14ac:dyDescent="0.2">
      <c r="B35" s="14" t="s">
        <v>28</v>
      </c>
      <c r="C35" s="16"/>
      <c r="D35" s="16"/>
      <c r="E35" s="16">
        <v>1155</v>
      </c>
    </row>
    <row r="36" spans="2:5" x14ac:dyDescent="0.2">
      <c r="B36" s="15" t="s">
        <v>29</v>
      </c>
      <c r="C36" s="17">
        <v>141421.9</v>
      </c>
      <c r="D36" s="17">
        <v>149533.20000000001</v>
      </c>
      <c r="E36" s="17">
        <v>141675.76093749999</v>
      </c>
    </row>
    <row r="37" spans="2:5" ht="25.5" customHeight="1" x14ac:dyDescent="0.2"/>
    <row r="38" spans="2:5" x14ac:dyDescent="0.2">
      <c r="B38" s="11"/>
      <c r="C38" s="11" t="s">
        <v>32</v>
      </c>
      <c r="D38" s="11" t="s">
        <v>33</v>
      </c>
      <c r="E38" s="11">
        <v>2024</v>
      </c>
    </row>
    <row r="39" spans="2:5" x14ac:dyDescent="0.2">
      <c r="B39" s="11"/>
      <c r="C39" s="11" t="s">
        <v>71</v>
      </c>
      <c r="D39" s="11" t="s">
        <v>71</v>
      </c>
      <c r="E39" s="11" t="s">
        <v>71</v>
      </c>
    </row>
    <row r="40" spans="2:5" x14ac:dyDescent="0.2">
      <c r="B40" s="12" t="s">
        <v>58</v>
      </c>
      <c r="C40" s="20"/>
      <c r="D40" s="20"/>
      <c r="E40" s="20"/>
    </row>
    <row r="41" spans="2:5" x14ac:dyDescent="0.2">
      <c r="B41" s="14" t="s">
        <v>17</v>
      </c>
      <c r="C41" s="18"/>
      <c r="D41" s="18"/>
      <c r="E41" s="18">
        <v>14.337301587301587</v>
      </c>
    </row>
    <row r="42" spans="2:5" x14ac:dyDescent="0.2">
      <c r="B42" s="14" t="s">
        <v>18</v>
      </c>
      <c r="C42" s="18"/>
      <c r="D42" s="18"/>
      <c r="E42" s="18">
        <v>24.947976878612717</v>
      </c>
    </row>
    <row r="43" spans="2:5" x14ac:dyDescent="0.2">
      <c r="B43" s="14" t="s">
        <v>19</v>
      </c>
      <c r="C43" s="18"/>
      <c r="D43" s="18"/>
      <c r="E43" s="18">
        <v>1.3571428571428572</v>
      </c>
    </row>
    <row r="44" spans="2:5" x14ac:dyDescent="0.2">
      <c r="B44" s="14" t="s">
        <v>20</v>
      </c>
      <c r="C44" s="18">
        <v>38.158002735978116</v>
      </c>
      <c r="D44" s="18">
        <v>38.262688614540465</v>
      </c>
      <c r="E44" s="18">
        <v>46.232254216085984</v>
      </c>
    </row>
    <row r="45" spans="2:5" x14ac:dyDescent="0.2">
      <c r="B45" s="14" t="s">
        <v>21</v>
      </c>
      <c r="C45" s="18">
        <v>15.40864833906071</v>
      </c>
      <c r="D45" s="18">
        <v>16.787128712871286</v>
      </c>
      <c r="E45" s="18">
        <v>10.10748185371301</v>
      </c>
    </row>
    <row r="46" spans="2:5" x14ac:dyDescent="0.2">
      <c r="B46" s="14" t="s">
        <v>22</v>
      </c>
      <c r="C46" s="18"/>
      <c r="D46" s="18"/>
      <c r="E46" s="18">
        <v>5.935483870967742</v>
      </c>
    </row>
    <row r="47" spans="2:5" x14ac:dyDescent="0.2">
      <c r="B47" s="14" t="s">
        <v>23</v>
      </c>
      <c r="C47" s="18"/>
      <c r="D47" s="18"/>
      <c r="E47" s="18">
        <v>13.888888888888889</v>
      </c>
    </row>
    <row r="48" spans="2:5" x14ac:dyDescent="0.2">
      <c r="B48" s="14" t="s">
        <v>24</v>
      </c>
      <c r="C48" s="18">
        <v>34.00416666666667</v>
      </c>
      <c r="D48" s="18">
        <v>35.591077257889012</v>
      </c>
      <c r="E48" s="18">
        <v>21.593837719298246</v>
      </c>
    </row>
    <row r="49" spans="2:5" x14ac:dyDescent="0.2">
      <c r="B49" s="14" t="s">
        <v>25</v>
      </c>
      <c r="C49" s="18"/>
      <c r="D49" s="18"/>
      <c r="E49" s="18">
        <v>67.304347826086953</v>
      </c>
    </row>
    <row r="50" spans="2:5" x14ac:dyDescent="0.2">
      <c r="B50" s="14" t="s">
        <v>26</v>
      </c>
      <c r="C50" s="18"/>
      <c r="D50" s="18"/>
      <c r="E50" s="18">
        <v>1.5974000000000002</v>
      </c>
    </row>
    <row r="51" spans="2:5" x14ac:dyDescent="0.2">
      <c r="B51" s="14" t="s">
        <v>27</v>
      </c>
      <c r="C51" s="18"/>
      <c r="D51" s="18"/>
      <c r="E51" s="18">
        <v>12.083582089552239</v>
      </c>
    </row>
    <row r="52" spans="2:5" x14ac:dyDescent="0.2">
      <c r="B52" s="14" t="s">
        <v>28</v>
      </c>
      <c r="C52" s="18"/>
      <c r="D52" s="18"/>
      <c r="E52" s="18">
        <v>12.157894736842104</v>
      </c>
    </row>
    <row r="53" spans="2:5" x14ac:dyDescent="0.2">
      <c r="B53" s="15" t="s">
        <v>29</v>
      </c>
      <c r="C53" s="19">
        <v>19.251551864960522</v>
      </c>
      <c r="D53" s="19">
        <v>20.122890593459832</v>
      </c>
      <c r="E53" s="19">
        <v>19.803712739376572</v>
      </c>
    </row>
    <row r="54" spans="2:5" ht="25.5" customHeight="1" x14ac:dyDescent="0.2"/>
    <row r="55" spans="2:5" x14ac:dyDescent="0.2">
      <c r="B55" s="11"/>
      <c r="C55" s="11">
        <v>2022</v>
      </c>
      <c r="D55" s="11">
        <v>2023</v>
      </c>
      <c r="E55" s="11">
        <v>2024</v>
      </c>
    </row>
    <row r="56" spans="2:5" x14ac:dyDescent="0.2">
      <c r="B56" s="11"/>
      <c r="C56" s="11" t="s">
        <v>60</v>
      </c>
      <c r="D56" s="11" t="s">
        <v>60</v>
      </c>
      <c r="E56" s="11" t="s">
        <v>60</v>
      </c>
    </row>
    <row r="57" spans="2:5" x14ac:dyDescent="0.2">
      <c r="B57" s="12" t="s">
        <v>59</v>
      </c>
      <c r="C57" s="13"/>
      <c r="D57" s="13"/>
      <c r="E57" s="13"/>
    </row>
    <row r="58" spans="2:5" x14ac:dyDescent="0.2">
      <c r="B58" s="14" t="s">
        <v>17</v>
      </c>
      <c r="C58" s="18"/>
      <c r="D58" s="18"/>
      <c r="E58" s="18">
        <v>8.5</v>
      </c>
    </row>
    <row r="59" spans="2:5" x14ac:dyDescent="0.2">
      <c r="B59" s="14" t="s">
        <v>18</v>
      </c>
      <c r="C59" s="18">
        <v>6.5</v>
      </c>
      <c r="D59" s="18">
        <v>5.8</v>
      </c>
      <c r="E59" s="18">
        <v>4.5</v>
      </c>
    </row>
    <row r="60" spans="2:5" x14ac:dyDescent="0.2">
      <c r="B60" s="14" t="s">
        <v>19</v>
      </c>
      <c r="C60" s="18">
        <v>0.5</v>
      </c>
      <c r="D60" s="18">
        <v>0.57999999999999996</v>
      </c>
      <c r="E60" s="18">
        <v>0.63</v>
      </c>
    </row>
    <row r="61" spans="2:5" x14ac:dyDescent="0.2">
      <c r="B61" s="14" t="s">
        <v>20</v>
      </c>
      <c r="C61" s="18">
        <v>88</v>
      </c>
      <c r="D61" s="18">
        <v>77</v>
      </c>
      <c r="E61" s="18">
        <v>73</v>
      </c>
    </row>
    <row r="62" spans="2:5" x14ac:dyDescent="0.2">
      <c r="B62" s="14" t="s">
        <v>21</v>
      </c>
      <c r="C62" s="18">
        <v>302</v>
      </c>
      <c r="D62" s="18">
        <v>202</v>
      </c>
      <c r="E62" s="18">
        <v>278.36267200000003</v>
      </c>
    </row>
    <row r="63" spans="2:5" x14ac:dyDescent="0.2">
      <c r="B63" s="14" t="s">
        <v>22</v>
      </c>
      <c r="C63" s="18">
        <v>21</v>
      </c>
      <c r="D63" s="18">
        <v>17</v>
      </c>
      <c r="E63" s="18">
        <v>16</v>
      </c>
    </row>
    <row r="64" spans="2:5" x14ac:dyDescent="0.2">
      <c r="B64" s="14" t="s">
        <v>23</v>
      </c>
      <c r="C64" s="18"/>
      <c r="D64" s="18"/>
      <c r="E64" s="18">
        <v>7.2</v>
      </c>
    </row>
    <row r="65" spans="2:5" x14ac:dyDescent="0.2">
      <c r="B65" s="14" t="s">
        <v>24</v>
      </c>
      <c r="C65" s="18">
        <v>106.854</v>
      </c>
      <c r="D65" s="18">
        <v>89.06</v>
      </c>
      <c r="E65" s="18">
        <v>58.518999999999998</v>
      </c>
    </row>
    <row r="66" spans="2:5" x14ac:dyDescent="0.2">
      <c r="B66" s="14" t="s">
        <v>25</v>
      </c>
      <c r="C66" s="18">
        <v>12</v>
      </c>
      <c r="D66" s="18">
        <v>11</v>
      </c>
      <c r="E66" s="18">
        <v>10</v>
      </c>
    </row>
    <row r="67" spans="2:5" x14ac:dyDescent="0.2">
      <c r="B67" s="14" t="s">
        <v>26</v>
      </c>
      <c r="C67" s="18">
        <v>1.38</v>
      </c>
      <c r="D67" s="18">
        <v>1.38</v>
      </c>
      <c r="E67" s="18">
        <v>1.1040000000000001</v>
      </c>
    </row>
    <row r="68" spans="2:5" x14ac:dyDescent="0.2">
      <c r="B68" s="14" t="s">
        <v>27</v>
      </c>
      <c r="C68" s="18"/>
      <c r="D68" s="18"/>
      <c r="E68" s="18">
        <v>18.7</v>
      </c>
    </row>
    <row r="69" spans="2:5" x14ac:dyDescent="0.2">
      <c r="B69" s="14" t="s">
        <v>28</v>
      </c>
      <c r="C69" s="18">
        <v>4.3</v>
      </c>
      <c r="D69" s="18">
        <v>3.75</v>
      </c>
      <c r="E69" s="18">
        <v>3.8</v>
      </c>
    </row>
    <row r="70" spans="2:5" x14ac:dyDescent="0.2">
      <c r="B70" s="15" t="s">
        <v>29</v>
      </c>
      <c r="C70" s="19">
        <v>542.53399999999999</v>
      </c>
      <c r="D70" s="19">
        <v>407.57</v>
      </c>
      <c r="E70" s="19">
        <f>SUM(E58:E69)</f>
        <v>480.31567200000001</v>
      </c>
    </row>
    <row r="71" spans="2:5" ht="23.45" customHeight="1" x14ac:dyDescent="0.2"/>
    <row r="72" spans="2:5" x14ac:dyDescent="0.2">
      <c r="B72" s="11"/>
      <c r="C72" s="11">
        <v>2022</v>
      </c>
      <c r="D72" s="11">
        <v>2023</v>
      </c>
      <c r="E72" s="11">
        <v>2024</v>
      </c>
    </row>
    <row r="73" spans="2:5" x14ac:dyDescent="0.2">
      <c r="B73" s="11"/>
      <c r="C73" s="11" t="s">
        <v>60</v>
      </c>
      <c r="D73" s="11" t="s">
        <v>60</v>
      </c>
      <c r="E73" s="11" t="s">
        <v>60</v>
      </c>
    </row>
    <row r="74" spans="2:5" x14ac:dyDescent="0.2">
      <c r="B74" s="12" t="s">
        <v>61</v>
      </c>
      <c r="C74" s="13"/>
      <c r="D74" s="13"/>
      <c r="E74" s="13"/>
    </row>
    <row r="75" spans="2:5" x14ac:dyDescent="0.2">
      <c r="B75" s="14" t="s">
        <v>17</v>
      </c>
      <c r="C75" s="18">
        <v>1</v>
      </c>
      <c r="D75" s="18">
        <v>8.4</v>
      </c>
      <c r="E75" s="18">
        <v>7.2</v>
      </c>
    </row>
    <row r="76" spans="2:5" x14ac:dyDescent="0.2">
      <c r="B76" s="14" t="s">
        <v>18</v>
      </c>
      <c r="C76" s="18">
        <v>0</v>
      </c>
      <c r="D76" s="18">
        <v>0</v>
      </c>
      <c r="E76" s="18">
        <v>0</v>
      </c>
    </row>
    <row r="77" spans="2:5" x14ac:dyDescent="0.2">
      <c r="B77" s="14" t="s">
        <v>19</v>
      </c>
      <c r="C77" s="18">
        <v>0</v>
      </c>
      <c r="D77" s="18">
        <v>0</v>
      </c>
      <c r="E77" s="18">
        <v>0</v>
      </c>
    </row>
    <row r="78" spans="2:5" x14ac:dyDescent="0.2">
      <c r="B78" s="14" t="s">
        <v>20</v>
      </c>
      <c r="C78" s="18">
        <v>9.5</v>
      </c>
      <c r="D78" s="18">
        <v>37.6</v>
      </c>
      <c r="E78" s="18">
        <v>0</v>
      </c>
    </row>
    <row r="79" spans="2:5" x14ac:dyDescent="0.2">
      <c r="B79" s="14" t="s">
        <v>21</v>
      </c>
      <c r="C79" s="18">
        <v>100</v>
      </c>
      <c r="D79" s="18">
        <v>90.406000000000006</v>
      </c>
      <c r="E79" s="18">
        <v>67</v>
      </c>
    </row>
    <row r="80" spans="2:5" x14ac:dyDescent="0.2">
      <c r="B80" s="14" t="s">
        <v>22</v>
      </c>
      <c r="C80" s="18">
        <v>0</v>
      </c>
      <c r="D80" s="18">
        <v>0</v>
      </c>
      <c r="E80" s="18">
        <v>4.4000000000000004</v>
      </c>
    </row>
    <row r="81" spans="2:5" x14ac:dyDescent="0.2">
      <c r="B81" s="14" t="s">
        <v>23</v>
      </c>
      <c r="C81" s="18">
        <v>0</v>
      </c>
      <c r="D81" s="18">
        <v>2.9</v>
      </c>
      <c r="E81" s="18">
        <v>8.3000000000000007</v>
      </c>
    </row>
    <row r="82" spans="2:5" x14ac:dyDescent="0.2">
      <c r="B82" s="14" t="s">
        <v>24</v>
      </c>
      <c r="C82" s="18">
        <v>0</v>
      </c>
      <c r="D82" s="18">
        <v>0</v>
      </c>
      <c r="E82" s="18">
        <v>0</v>
      </c>
    </row>
    <row r="83" spans="2:5" x14ac:dyDescent="0.2">
      <c r="B83" s="14" t="s">
        <v>25</v>
      </c>
      <c r="C83" s="18">
        <v>0</v>
      </c>
      <c r="D83" s="18">
        <v>0</v>
      </c>
      <c r="E83" s="18">
        <v>0</v>
      </c>
    </row>
    <row r="84" spans="2:5" x14ac:dyDescent="0.2">
      <c r="B84" s="14" t="s">
        <v>26</v>
      </c>
      <c r="C84" s="18">
        <v>0</v>
      </c>
      <c r="D84" s="18">
        <v>0</v>
      </c>
      <c r="E84" s="18">
        <v>0.39400000000000002</v>
      </c>
    </row>
    <row r="85" spans="2:5" x14ac:dyDescent="0.2">
      <c r="B85" s="14" t="s">
        <v>27</v>
      </c>
      <c r="C85" s="18">
        <v>0</v>
      </c>
      <c r="D85" s="18">
        <v>0</v>
      </c>
      <c r="E85" s="18">
        <v>0</v>
      </c>
    </row>
    <row r="86" spans="2:5" x14ac:dyDescent="0.2">
      <c r="B86" s="14" t="s">
        <v>28</v>
      </c>
      <c r="C86" s="18">
        <v>0</v>
      </c>
      <c r="D86" s="18">
        <v>0</v>
      </c>
      <c r="E86" s="18">
        <v>5.2</v>
      </c>
    </row>
    <row r="87" spans="2:5" x14ac:dyDescent="0.2">
      <c r="B87" s="15" t="s">
        <v>29</v>
      </c>
      <c r="C87" s="19">
        <v>110.5</v>
      </c>
      <c r="D87" s="19">
        <v>139.30600000000001</v>
      </c>
      <c r="E87" s="19">
        <v>92.494000000000014</v>
      </c>
    </row>
    <row r="88" spans="2:5" ht="20.100000000000001" customHeight="1" x14ac:dyDescent="0.2"/>
    <row r="91" spans="2:5" x14ac:dyDescent="0.2">
      <c r="B91" s="10" t="s">
        <v>55</v>
      </c>
    </row>
    <row r="92" spans="2:5" x14ac:dyDescent="0.2">
      <c r="B92" s="14" t="s">
        <v>56</v>
      </c>
    </row>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41" s="6" customFormat="1" x14ac:dyDescent="0.2"/>
    <row r="142" s="6" customFormat="1" x14ac:dyDescent="0.2"/>
  </sheetData>
  <sheetProtection algorithmName="SHA-512" hashValue="jxCzTdF8k74rJPLk5fjx8uV90bb0Z7k9vzG3jqKzIRWwsUtqra2i7dmCWtCMWu1Rjz7RF4bZ3Jl7MkMkEtcRJQ==" saltValue="IFhioMZOUzFsE6RLQUO1kg==" spinCount="100000" sheet="1" objects="1" scenarios="1"/>
  <phoneticPr fontId="13"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0A74-171B-4E6D-871B-BE794891F0BE}">
  <sheetPr>
    <tabColor theme="9" tint="0.79998168889431442"/>
  </sheetPr>
  <dimension ref="B2:E54"/>
  <sheetViews>
    <sheetView workbookViewId="0"/>
  </sheetViews>
  <sheetFormatPr defaultColWidth="8.7109375" defaultRowHeight="12.75" x14ac:dyDescent="0.2"/>
  <cols>
    <col min="1" max="1" width="6.42578125" style="6" customWidth="1"/>
    <col min="2" max="2" width="51.140625" style="6" customWidth="1"/>
    <col min="3" max="5" width="10.42578125" style="6" customWidth="1"/>
    <col min="6" max="16384" width="8.7109375" style="6"/>
  </cols>
  <sheetData>
    <row r="2" spans="2:5" x14ac:dyDescent="0.2">
      <c r="B2" s="10" t="s">
        <v>65</v>
      </c>
    </row>
    <row r="4" spans="2:5" s="11" customFormat="1" ht="24.6" customHeight="1" x14ac:dyDescent="0.2">
      <c r="C4" s="11">
        <v>2022</v>
      </c>
      <c r="D4" s="11">
        <v>2023</v>
      </c>
      <c r="E4" s="11">
        <v>2024</v>
      </c>
    </row>
    <row r="5" spans="2:5" s="11" customFormat="1" ht="11.1" customHeight="1" x14ac:dyDescent="0.2">
      <c r="C5" s="11" t="s">
        <v>66</v>
      </c>
      <c r="D5" s="11" t="s">
        <v>66</v>
      </c>
      <c r="E5" s="11" t="s">
        <v>66</v>
      </c>
    </row>
    <row r="6" spans="2:5" x14ac:dyDescent="0.2">
      <c r="B6" s="12" t="s">
        <v>68</v>
      </c>
      <c r="C6" s="13"/>
      <c r="D6" s="13"/>
      <c r="E6" s="13"/>
    </row>
    <row r="7" spans="2:5" x14ac:dyDescent="0.2">
      <c r="B7" s="14" t="s">
        <v>17</v>
      </c>
      <c r="C7" s="16"/>
      <c r="D7" s="16">
        <v>239</v>
      </c>
      <c r="E7" s="16">
        <v>237</v>
      </c>
    </row>
    <row r="8" spans="2:5" x14ac:dyDescent="0.2">
      <c r="B8" s="14" t="s">
        <v>18</v>
      </c>
      <c r="C8" s="16"/>
      <c r="D8" s="16">
        <v>29</v>
      </c>
      <c r="E8" s="16">
        <v>182</v>
      </c>
    </row>
    <row r="9" spans="2:5" x14ac:dyDescent="0.2">
      <c r="B9" s="14" t="s">
        <v>19</v>
      </c>
      <c r="C9" s="16"/>
      <c r="D9" s="16"/>
      <c r="E9" s="16">
        <v>28</v>
      </c>
    </row>
    <row r="10" spans="2:5" x14ac:dyDescent="0.2">
      <c r="B10" s="14" t="s">
        <v>20</v>
      </c>
      <c r="C10" s="16"/>
      <c r="D10" s="16">
        <v>1357</v>
      </c>
      <c r="E10" s="16">
        <v>1281</v>
      </c>
    </row>
    <row r="11" spans="2:5" x14ac:dyDescent="0.2">
      <c r="B11" s="14" t="s">
        <v>21</v>
      </c>
      <c r="C11" s="16"/>
      <c r="D11" s="16">
        <v>2889</v>
      </c>
      <c r="E11" s="16">
        <v>3308</v>
      </c>
    </row>
    <row r="12" spans="2:5" x14ac:dyDescent="0.2">
      <c r="B12" s="14" t="s">
        <v>22</v>
      </c>
      <c r="C12" s="16"/>
      <c r="D12" s="16">
        <v>171</v>
      </c>
      <c r="E12" s="16">
        <v>153</v>
      </c>
    </row>
    <row r="13" spans="2:5" x14ac:dyDescent="0.2">
      <c r="B13" s="14" t="s">
        <v>23</v>
      </c>
      <c r="C13" s="16"/>
      <c r="D13" s="16">
        <v>109</v>
      </c>
      <c r="E13" s="16">
        <v>111</v>
      </c>
    </row>
    <row r="14" spans="2:5" x14ac:dyDescent="0.2">
      <c r="B14" s="14" t="s">
        <v>24</v>
      </c>
      <c r="C14" s="16"/>
      <c r="D14" s="16">
        <v>690</v>
      </c>
      <c r="E14" s="16">
        <v>820</v>
      </c>
    </row>
    <row r="15" spans="2:5" x14ac:dyDescent="0.2">
      <c r="B15" s="14" t="s">
        <v>25</v>
      </c>
      <c r="C15" s="16"/>
      <c r="D15" s="16">
        <v>69</v>
      </c>
      <c r="E15" s="16">
        <v>107</v>
      </c>
    </row>
    <row r="16" spans="2:5" x14ac:dyDescent="0.2">
      <c r="B16" s="14" t="s">
        <v>26</v>
      </c>
      <c r="C16" s="16"/>
      <c r="D16" s="16"/>
      <c r="E16" s="16">
        <v>50</v>
      </c>
    </row>
    <row r="17" spans="2:5" x14ac:dyDescent="0.2">
      <c r="B17" s="14" t="s">
        <v>27</v>
      </c>
      <c r="C17" s="16"/>
      <c r="D17" s="16">
        <v>151</v>
      </c>
      <c r="E17" s="16">
        <v>323</v>
      </c>
    </row>
    <row r="18" spans="2:5" x14ac:dyDescent="0.2">
      <c r="B18" s="14" t="s">
        <v>28</v>
      </c>
      <c r="C18" s="16"/>
      <c r="D18" s="16">
        <v>138</v>
      </c>
      <c r="E18" s="16">
        <v>87</v>
      </c>
    </row>
    <row r="19" spans="2:5" x14ac:dyDescent="0.2">
      <c r="B19" s="15" t="s">
        <v>29</v>
      </c>
      <c r="C19" s="17"/>
      <c r="D19" s="17">
        <f>SUM(D7:D18)</f>
        <v>5842</v>
      </c>
      <c r="E19" s="17">
        <f>SUM(E7:E18)</f>
        <v>6687</v>
      </c>
    </row>
    <row r="20" spans="2:5" ht="21" customHeight="1" x14ac:dyDescent="0.2"/>
    <row r="21" spans="2:5" x14ac:dyDescent="0.2">
      <c r="B21" s="11"/>
      <c r="C21" s="11">
        <v>2022</v>
      </c>
      <c r="D21" s="11">
        <v>2023</v>
      </c>
      <c r="E21" s="11">
        <v>2024</v>
      </c>
    </row>
    <row r="22" spans="2:5" x14ac:dyDescent="0.2">
      <c r="B22" s="11"/>
      <c r="C22" s="11" t="s">
        <v>47</v>
      </c>
      <c r="D22" s="11" t="s">
        <v>47</v>
      </c>
      <c r="E22" s="11" t="s">
        <v>47</v>
      </c>
    </row>
    <row r="23" spans="2:5" x14ac:dyDescent="0.2">
      <c r="B23" s="12" t="s">
        <v>67</v>
      </c>
      <c r="C23" s="13"/>
      <c r="D23" s="13"/>
      <c r="E23" s="13"/>
    </row>
    <row r="24" spans="2:5" x14ac:dyDescent="0.2">
      <c r="B24" s="14" t="s">
        <v>17</v>
      </c>
      <c r="C24" s="21"/>
      <c r="D24" s="21">
        <v>0.97199999999999998</v>
      </c>
      <c r="E24" s="21">
        <v>0.94040000000000001</v>
      </c>
    </row>
    <row r="25" spans="2:5" x14ac:dyDescent="0.2">
      <c r="B25" s="14" t="s">
        <v>18</v>
      </c>
      <c r="C25" s="21"/>
      <c r="D25" s="21">
        <v>0.158</v>
      </c>
      <c r="E25" s="21">
        <v>1</v>
      </c>
    </row>
    <row r="26" spans="2:5" x14ac:dyDescent="0.2">
      <c r="B26" s="14" t="s">
        <v>19</v>
      </c>
      <c r="C26" s="21"/>
      <c r="D26" s="21"/>
      <c r="E26" s="21">
        <v>1</v>
      </c>
    </row>
    <row r="27" spans="2:5" x14ac:dyDescent="0.2">
      <c r="B27" s="14" t="s">
        <v>20</v>
      </c>
      <c r="C27" s="21"/>
      <c r="D27" s="21">
        <v>0.90700000000000003</v>
      </c>
      <c r="E27" s="21">
        <v>0.94950000000000001</v>
      </c>
    </row>
    <row r="28" spans="2:5" x14ac:dyDescent="0.2">
      <c r="B28" s="14" t="s">
        <v>21</v>
      </c>
      <c r="C28" s="21"/>
      <c r="D28" s="21">
        <v>0.79449999999999998</v>
      </c>
      <c r="E28" s="21">
        <v>0.92349999999999999</v>
      </c>
    </row>
    <row r="29" spans="2:5" x14ac:dyDescent="0.2">
      <c r="B29" s="14" t="s">
        <v>22</v>
      </c>
      <c r="C29" s="21"/>
      <c r="D29" s="21">
        <v>0.72199999999999998</v>
      </c>
      <c r="E29" s="21">
        <v>0.98699999999999999</v>
      </c>
    </row>
    <row r="30" spans="2:5" x14ac:dyDescent="0.2">
      <c r="B30" s="14" t="s">
        <v>23</v>
      </c>
      <c r="C30" s="21"/>
      <c r="D30" s="21">
        <v>0.95599999999999996</v>
      </c>
      <c r="E30" s="21">
        <v>1</v>
      </c>
    </row>
    <row r="31" spans="2:5" x14ac:dyDescent="0.2">
      <c r="B31" s="14" t="s">
        <v>24</v>
      </c>
      <c r="C31" s="21"/>
      <c r="D31" s="21">
        <v>0.76200000000000001</v>
      </c>
      <c r="E31" s="21">
        <v>0.89910000000000001</v>
      </c>
    </row>
    <row r="32" spans="2:5" x14ac:dyDescent="0.2">
      <c r="B32" s="14" t="s">
        <v>25</v>
      </c>
      <c r="C32" s="21"/>
      <c r="D32" s="21">
        <v>0.57999999999999996</v>
      </c>
      <c r="E32" s="21">
        <v>0.9304</v>
      </c>
    </row>
    <row r="33" spans="2:5" x14ac:dyDescent="0.2">
      <c r="B33" s="14" t="s">
        <v>26</v>
      </c>
      <c r="C33" s="21"/>
      <c r="D33" s="21"/>
      <c r="E33" s="21">
        <v>1</v>
      </c>
    </row>
    <row r="34" spans="2:5" x14ac:dyDescent="0.2">
      <c r="B34" s="14" t="s">
        <v>27</v>
      </c>
      <c r="C34" s="21"/>
      <c r="D34" s="21">
        <v>0.48599999999999999</v>
      </c>
      <c r="E34" s="21">
        <v>0.96409999999999996</v>
      </c>
    </row>
    <row r="35" spans="2:5" x14ac:dyDescent="0.2">
      <c r="B35" s="14" t="s">
        <v>28</v>
      </c>
      <c r="C35" s="21"/>
      <c r="D35" s="21">
        <v>1.022</v>
      </c>
      <c r="E35" s="21">
        <v>0.91569999999999996</v>
      </c>
    </row>
    <row r="36" spans="2:5" x14ac:dyDescent="0.2">
      <c r="B36" s="15" t="s">
        <v>29</v>
      </c>
      <c r="C36" s="22"/>
      <c r="D36" s="22">
        <v>0.7861660610954111</v>
      </c>
      <c r="E36" s="22">
        <v>0.93080793961420183</v>
      </c>
    </row>
    <row r="37" spans="2:5" ht="25.5" customHeight="1" x14ac:dyDescent="0.2"/>
    <row r="38" spans="2:5" x14ac:dyDescent="0.2">
      <c r="B38" s="11"/>
      <c r="C38" s="11">
        <v>2022</v>
      </c>
      <c r="D38" s="11">
        <v>2023</v>
      </c>
      <c r="E38" s="11">
        <v>2024</v>
      </c>
    </row>
    <row r="39" spans="2:5" x14ac:dyDescent="0.2">
      <c r="B39" s="11"/>
      <c r="C39" s="11" t="s">
        <v>70</v>
      </c>
      <c r="D39" s="11" t="s">
        <v>70</v>
      </c>
      <c r="E39" s="11" t="s">
        <v>70</v>
      </c>
    </row>
    <row r="40" spans="2:5" x14ac:dyDescent="0.2">
      <c r="B40" s="12" t="s">
        <v>69</v>
      </c>
      <c r="C40" s="20"/>
      <c r="D40" s="20"/>
      <c r="E40" s="20"/>
    </row>
    <row r="41" spans="2:5" x14ac:dyDescent="0.2">
      <c r="B41" s="14" t="s">
        <v>17</v>
      </c>
      <c r="C41" s="16"/>
      <c r="D41" s="16">
        <v>179.25</v>
      </c>
      <c r="E41" s="16">
        <v>237</v>
      </c>
    </row>
    <row r="42" spans="2:5" x14ac:dyDescent="0.2">
      <c r="B42" s="14" t="s">
        <v>18</v>
      </c>
      <c r="C42" s="16"/>
      <c r="D42" s="16">
        <v>24.25</v>
      </c>
      <c r="E42" s="16">
        <v>225</v>
      </c>
    </row>
    <row r="43" spans="2:5" x14ac:dyDescent="0.2">
      <c r="B43" s="14" t="s">
        <v>19</v>
      </c>
      <c r="C43" s="16"/>
      <c r="D43" s="16"/>
      <c r="E43" s="16">
        <v>45</v>
      </c>
    </row>
    <row r="44" spans="2:5" x14ac:dyDescent="0.2">
      <c r="B44" s="14" t="s">
        <v>20</v>
      </c>
      <c r="C44" s="16"/>
      <c r="D44" s="16">
        <v>1665</v>
      </c>
      <c r="E44" s="16">
        <v>2223</v>
      </c>
    </row>
    <row r="45" spans="2:5" x14ac:dyDescent="0.2">
      <c r="B45" s="14" t="s">
        <v>21</v>
      </c>
      <c r="C45" s="16"/>
      <c r="D45" s="16">
        <v>3087</v>
      </c>
      <c r="E45" s="16">
        <v>3369</v>
      </c>
    </row>
    <row r="46" spans="2:5" x14ac:dyDescent="0.2">
      <c r="B46" s="14" t="s">
        <v>22</v>
      </c>
      <c r="C46" s="16"/>
      <c r="D46" s="16">
        <v>128.25</v>
      </c>
      <c r="E46" s="16">
        <v>158</v>
      </c>
    </row>
    <row r="47" spans="2:5" x14ac:dyDescent="0.2">
      <c r="B47" s="14" t="s">
        <v>23</v>
      </c>
      <c r="C47" s="16"/>
      <c r="D47" s="16">
        <v>81.75</v>
      </c>
      <c r="E47" s="16">
        <v>111</v>
      </c>
    </row>
    <row r="48" spans="2:5" x14ac:dyDescent="0.2">
      <c r="B48" s="14" t="s">
        <v>24</v>
      </c>
      <c r="C48" s="16"/>
      <c r="D48" s="16">
        <v>859</v>
      </c>
      <c r="E48" s="16">
        <v>833</v>
      </c>
    </row>
    <row r="49" spans="2:5" x14ac:dyDescent="0.2">
      <c r="B49" s="14" t="s">
        <v>25</v>
      </c>
      <c r="C49" s="16"/>
      <c r="D49" s="16">
        <v>51.75</v>
      </c>
      <c r="E49" s="16">
        <v>127</v>
      </c>
    </row>
    <row r="50" spans="2:5" x14ac:dyDescent="0.2">
      <c r="B50" s="14" t="s">
        <v>26</v>
      </c>
      <c r="C50" s="16"/>
      <c r="D50" s="16"/>
      <c r="E50" s="16">
        <v>50</v>
      </c>
    </row>
    <row r="51" spans="2:5" x14ac:dyDescent="0.2">
      <c r="B51" s="14" t="s">
        <v>27</v>
      </c>
      <c r="C51" s="16"/>
      <c r="D51" s="16">
        <v>137.25</v>
      </c>
      <c r="E51" s="16">
        <v>362</v>
      </c>
    </row>
    <row r="52" spans="2:5" x14ac:dyDescent="0.2">
      <c r="B52" s="14" t="s">
        <v>28</v>
      </c>
      <c r="C52" s="16"/>
      <c r="D52" s="16">
        <v>103.5</v>
      </c>
      <c r="E52" s="16">
        <v>87</v>
      </c>
    </row>
    <row r="53" spans="2:5" x14ac:dyDescent="0.2">
      <c r="B53" s="15" t="s">
        <v>29</v>
      </c>
      <c r="C53" s="17"/>
      <c r="D53" s="17">
        <f>SUM(D41:D52)</f>
        <v>6317</v>
      </c>
      <c r="E53" s="17">
        <f>SUM(E41:E52)</f>
        <v>7827</v>
      </c>
    </row>
    <row r="54" spans="2:5" ht="25.5" customHeight="1" x14ac:dyDescent="0.2"/>
  </sheetData>
  <sheetProtection algorithmName="SHA-512" hashValue="HJU0xSfyAniUdp1m2qeCD1IIZ9t3EfsfePcMtP5Mh4162EBmw3OSymrpIvYwl01USQQkyf6KD0pq9F2rJ8dBHg==" saltValue="BqvZ5uDkraDdKL0frFWqi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D09F-6141-4176-840D-70D6A5FB70F1}">
  <sheetPr>
    <tabColor theme="5" tint="-0.249977111117893"/>
  </sheetPr>
  <dimension ref="A1"/>
  <sheetViews>
    <sheetView workbookViewId="0"/>
  </sheetViews>
  <sheetFormatPr defaultColWidth="8.7109375" defaultRowHeight="15" x14ac:dyDescent="0.25"/>
  <cols>
    <col min="1" max="16384" width="8.7109375" style="1"/>
  </cols>
  <sheetData/>
  <sheetProtection algorithmName="SHA-512" hashValue="szBuiSU4BuW4KnlFIGDFC4u/pSc6hTmjSFSweV9IA0iYt/Lr3NjyFH6Ta8pdM888fA8eDA0IG48y3TqjrZOP+Q==" saltValue="Jb/WibLJOgBtUZOBtc1WU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vt:lpstr>
      <vt:lpstr>Disclaimer</vt:lpstr>
      <vt:lpstr>Content</vt:lpstr>
      <vt:lpstr>Environmental KPIs &gt;&gt;&gt;</vt:lpstr>
      <vt:lpstr>1. Energy</vt:lpstr>
      <vt:lpstr>2. GHG EMISSIONS</vt:lpstr>
      <vt:lpstr>3. WATER, AND MATERIAL</vt:lpstr>
      <vt:lpstr>4. ENVIRONMENTAL TRAINING</vt:lpstr>
      <vt:lpstr>Social KPIs &gt;&gt;&gt;</vt:lpstr>
      <vt:lpstr>5. OUR PEOPLE</vt:lpstr>
      <vt:lpstr>6. OUR COMMUNITY</vt:lpstr>
      <vt:lpstr>7. SUPPLIERS SOCIAL IMPACT</vt:lpstr>
      <vt:lpstr>8. OUR CUSTOMERS</vt:lpstr>
      <vt:lpstr>Governance KPIs &gt;&gt;&gt;</vt:lpstr>
      <vt:lpstr>9. GOVERNANCE STRUCTURE</vt:lpstr>
      <vt:lpstr>10. ETHICS AND DATA PRIVACY</vt:lpstr>
    </vt:vector>
  </TitlesOfParts>
  <Company>ArabBank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Osama Suliman - ESG Office</dc:creator>
  <cp:lastModifiedBy>Ibrahim Anz - ESG Office</cp:lastModifiedBy>
  <dcterms:created xsi:type="dcterms:W3CDTF">2025-05-25T09:06:07Z</dcterms:created>
  <dcterms:modified xsi:type="dcterms:W3CDTF">2025-07-14T06:41:42Z</dcterms:modified>
</cp:coreProperties>
</file>